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chartsheets/sheet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15.xml" ContentType="application/vnd.openxmlformats-officedocument.spreadsheetml.chartsheet+xml"/>
  <Override PartName="/xl/worksheets/sheet46.xml" ContentType="application/vnd.openxmlformats-officedocument.spreadsheetml.work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worksheets/sheet47.xml" ContentType="application/vnd.openxmlformats-officedocument.spreadsheetml.work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5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6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7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2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29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0.xml" ContentType="application/vnd.openxmlformats-officedocument.drawing+xml"/>
  <Override PartName="/xl/comments1.xml" ContentType="application/vnd.openxmlformats-officedocument.spreadsheetml.comment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1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2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3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4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5.xml" ContentType="application/vnd.openxmlformats-officedocument.drawing+xml"/>
  <Override PartName="/xl/comments2.xml" ContentType="application/vnd.openxmlformats-officedocument.spreadsheetml.comment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36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37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38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39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0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1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2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4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5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6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47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1.xml" ContentType="application/vnd.openxmlformats-officedocument.themeOverride+xml"/>
  <Override PartName="/xl/drawings/drawing48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49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2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3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4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5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6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57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8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59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2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5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66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67.xml" ContentType="application/vnd.openxmlformats-officedocument.drawing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68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69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78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79.xml" ContentType="application/vnd.openxmlformats-officedocument.drawing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80.xml" ContentType="application/vnd.openxmlformats-officedocument.drawing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OCUMENTS DE TRAVAIL\2026-FIPU\Graphiques\"/>
    </mc:Choice>
  </mc:AlternateContent>
  <xr:revisionPtr revIDLastSave="0" documentId="8_{197039EC-0A1B-4AC0-B2F9-34E3947116A2}" xr6:coauthVersionLast="47" xr6:coauthVersionMax="47" xr10:uidLastSave="{00000000-0000-0000-0000-000000000000}"/>
  <bookViews>
    <workbookView xWindow="-120" yWindow="-120" windowWidth="25440" windowHeight="15270" firstSheet="66" activeTab="76" xr2:uid="{744DDBA9-3E78-4D39-AD4F-4486DE0DEB94}"/>
  </bookViews>
  <sheets>
    <sheet name="G1" sheetId="2" r:id="rId1"/>
    <sheet name="G2a" sheetId="95" r:id="rId2"/>
    <sheet name="G2b" sheetId="96" r:id="rId3"/>
    <sheet name="G3a" sheetId="97" r:id="rId4"/>
    <sheet name="G3b" sheetId="98" r:id="rId5"/>
    <sheet name="G4a" sheetId="99" r:id="rId6"/>
    <sheet name="G4b" sheetId="100" r:id="rId7"/>
    <sheet name="G4c" sheetId="101" r:id="rId8"/>
    <sheet name="G5a" sheetId="102" r:id="rId9"/>
    <sheet name="G5c" sheetId="103" r:id="rId10"/>
    <sheet name="G5d" sheetId="104" r:id="rId11"/>
    <sheet name="G5e" sheetId="105" r:id="rId12"/>
    <sheet name="G5f" sheetId="106" r:id="rId13"/>
    <sheet name="G6 dat" sheetId="107" r:id="rId14"/>
    <sheet name="G6a" sheetId="108" r:id="rId15"/>
    <sheet name="G6b" sheetId="109" r:id="rId16"/>
    <sheet name="G6c" sheetId="110" r:id="rId17"/>
    <sheet name="G6d" sheetId="111" r:id="rId18"/>
    <sheet name="G6e" sheetId="112" r:id="rId19"/>
    <sheet name="G7" sheetId="116" r:id="rId20"/>
    <sheet name="G8" sheetId="117" r:id="rId21"/>
    <sheet name="G9a" sheetId="118" r:id="rId22"/>
    <sheet name="G9b" sheetId="119" r:id="rId23"/>
    <sheet name="G10ab" sheetId="120" r:id="rId24"/>
    <sheet name="G10c" sheetId="121" r:id="rId25"/>
    <sheet name="G11a" sheetId="122" r:id="rId26"/>
    <sheet name="G11b" sheetId="123" r:id="rId27"/>
    <sheet name="G12a" sheetId="124" r:id="rId28"/>
    <sheet name="G12b" sheetId="125" r:id="rId29"/>
    <sheet name="G13" sheetId="126" r:id="rId30"/>
    <sheet name="G14a" sheetId="127" r:id="rId31"/>
    <sheet name="G14b" sheetId="128" r:id="rId32"/>
    <sheet name="G15a" sheetId="129" r:id="rId33"/>
    <sheet name="G15b" sheetId="130" r:id="rId34"/>
    <sheet name="G16" sheetId="131" r:id="rId35"/>
    <sheet name="G17" sheetId="132" r:id="rId36"/>
    <sheet name="G18" sheetId="133" r:id="rId37"/>
    <sheet name="G19a" sheetId="134" r:id="rId38"/>
    <sheet name="G19b" sheetId="135" r:id="rId39"/>
    <sheet name="G20a" sheetId="136" r:id="rId40"/>
    <sheet name="G20b" sheetId="137" r:id="rId41"/>
    <sheet name="G20c" sheetId="138" r:id="rId42"/>
    <sheet name="G21a" sheetId="139" r:id="rId43"/>
    <sheet name="G21b" sheetId="140" r:id="rId44"/>
    <sheet name="G22" sheetId="141" r:id="rId45"/>
    <sheet name="G23 dat" sheetId="114" r:id="rId46"/>
    <sheet name="G23" sheetId="113" r:id="rId47"/>
    <sheet name="G24" sheetId="40" r:id="rId48"/>
    <sheet name="G25 dat" sheetId="92" r:id="rId49"/>
    <sheet name="G25A" sheetId="93" r:id="rId50"/>
    <sheet name="G25B" sheetId="94" r:id="rId51"/>
    <sheet name="G26 G27 dat" sheetId="46" r:id="rId52"/>
    <sheet name="G26A" sheetId="47" r:id="rId53"/>
    <sheet name="G26B" sheetId="48" r:id="rId54"/>
    <sheet name="G26C" sheetId="49" r:id="rId55"/>
    <sheet name="G26D" sheetId="50" r:id="rId56"/>
    <sheet name="G27A" sheetId="51" r:id="rId57"/>
    <sheet name="G27B" sheetId="52" r:id="rId58"/>
    <sheet name="G28 dat" sheetId="53" r:id="rId59"/>
    <sheet name="G28" sheetId="54" r:id="rId60"/>
    <sheet name="G29 dat" sheetId="58" r:id="rId61"/>
    <sheet name="G29A" sheetId="59" r:id="rId62"/>
    <sheet name="G29B" sheetId="60" r:id="rId63"/>
    <sheet name="G30 G31 G32 G33 dat" sheetId="77" r:id="rId64"/>
    <sheet name="G30A" sheetId="78" r:id="rId65"/>
    <sheet name="G30B" sheetId="79" r:id="rId66"/>
    <sheet name="G30C" sheetId="80" r:id="rId67"/>
    <sheet name="G30D" sheetId="81" r:id="rId68"/>
    <sheet name="G31A" sheetId="82" r:id="rId69"/>
    <sheet name="G31B" sheetId="83" r:id="rId70"/>
    <sheet name="G32A" sheetId="84" r:id="rId71"/>
    <sheet name="G32B" sheetId="85" r:id="rId72"/>
    <sheet name="G32C" sheetId="86" r:id="rId73"/>
    <sheet name="G33A" sheetId="87" r:id="rId74"/>
    <sheet name="G33B" sheetId="88" r:id="rId75"/>
    <sheet name="G33C" sheetId="89" r:id="rId76"/>
    <sheet name="G33D" sheetId="90" r:id="rId77"/>
  </sheets>
  <externalReferences>
    <externalReference r:id="rId78"/>
    <externalReference r:id="rId79"/>
    <externalReference r:id="rId80"/>
    <externalReference r:id="rId81"/>
  </externalReferences>
  <definedNames>
    <definedName name="__123Graph_A" localSheetId="47" hidden="1">#REF!</definedName>
    <definedName name="__123Graph_A" hidden="1">#REF!</definedName>
    <definedName name="__123Graph_ABERLGRAP" localSheetId="47" hidden="1">#REF!</definedName>
    <definedName name="__123Graph_ABERLGRAP" hidden="1">#REF!</definedName>
    <definedName name="__123Graph_ACATCH1" localSheetId="47" hidden="1">#REF!</definedName>
    <definedName name="__123Graph_ACATCH1" hidden="1">#REF!</definedName>
    <definedName name="__123Graph_ACONVERG1" localSheetId="47" hidden="1">#REF!</definedName>
    <definedName name="__123Graph_ACONVERG1" hidden="1">#REF!</definedName>
    <definedName name="__123Graph_AECTOT" localSheetId="47" hidden="1">#REF!</definedName>
    <definedName name="__123Graph_AECTOT" hidden="1">#REF!</definedName>
    <definedName name="__123Graph_AGRAPH2" localSheetId="47" hidden="1">#REF!</definedName>
    <definedName name="__123Graph_AGRAPH2" hidden="1">#REF!</definedName>
    <definedName name="__123Graph_AGRAPH41" localSheetId="47" hidden="1">#REF!</definedName>
    <definedName name="__123Graph_AGRAPH41" hidden="1">#REF!</definedName>
    <definedName name="__123Graph_AGRAPH42" localSheetId="47" hidden="1">#REF!</definedName>
    <definedName name="__123Graph_AGRAPH42" hidden="1">#REF!</definedName>
    <definedName name="__123Graph_AGRAPH44" localSheetId="47" hidden="1">#REF!</definedName>
    <definedName name="__123Graph_AGRAPH44" hidden="1">#REF!</definedName>
    <definedName name="__123Graph_APERIB" localSheetId="47" hidden="1">#REF!</definedName>
    <definedName name="__123Graph_APERIB" hidden="1">#REF!</definedName>
    <definedName name="__123Graph_APERIB_2" localSheetId="47" hidden="1">#REF!</definedName>
    <definedName name="__123Graph_APERIB_2" hidden="1">#REF!</definedName>
    <definedName name="__123Graph_APRODABS2" localSheetId="47" hidden="1">#REF!</definedName>
    <definedName name="__123Graph_APRODABS2" hidden="1">#REF!</definedName>
    <definedName name="__123Graph_APRODABSC" localSheetId="47" hidden="1">#REF!</definedName>
    <definedName name="__123Graph_APRODABSC" hidden="1">#REF!</definedName>
    <definedName name="__123Graph_APRODABSC_2" localSheetId="47" hidden="1">#REF!</definedName>
    <definedName name="__123Graph_APRODABSC_2" hidden="1">#REF!</definedName>
    <definedName name="__123Graph_APRODABSD" localSheetId="47" hidden="1">#REF!</definedName>
    <definedName name="__123Graph_APRODABSD" hidden="1">#REF!</definedName>
    <definedName name="__123Graph_APRODTRE2" localSheetId="47" hidden="1">#REF!</definedName>
    <definedName name="__123Graph_APRODTRE2" hidden="1">#REF!</definedName>
    <definedName name="__123Graph_APRODTRE3" localSheetId="47" hidden="1">#REF!</definedName>
    <definedName name="__123Graph_APRODTRE3" hidden="1">#REF!</definedName>
    <definedName name="__123Graph_APRODTRE4" localSheetId="47" hidden="1">#REF!</definedName>
    <definedName name="__123Graph_APRODTRE4" hidden="1">#REF!</definedName>
    <definedName name="__123Graph_APRODTREND" localSheetId="47" hidden="1">#REF!</definedName>
    <definedName name="__123Graph_APRODTREND" hidden="1">#REF!</definedName>
    <definedName name="__123Graph_APROTREND_2" localSheetId="47" hidden="1">#REF!</definedName>
    <definedName name="__123Graph_APROTREND_2" hidden="1">#REF!</definedName>
    <definedName name="__123Graph_AUTRECHT" localSheetId="47" hidden="1">#REF!</definedName>
    <definedName name="__123Graph_AUTRECHT" hidden="1">#REF!</definedName>
    <definedName name="__123Graph_AUTRECHT_2" localSheetId="47" hidden="1">#REF!</definedName>
    <definedName name="__123Graph_AUTRECHT_2" hidden="1">#REF!</definedName>
    <definedName name="__123Graph_B" localSheetId="47" hidden="1">#REF!</definedName>
    <definedName name="__123Graph_B" hidden="1">#REF!</definedName>
    <definedName name="__123Graph_BBERLGRAP" localSheetId="47" hidden="1">#REF!</definedName>
    <definedName name="__123Graph_BBERLGRAP" hidden="1">#REF!</definedName>
    <definedName name="__123Graph_BBERLGRAP_2" localSheetId="47" hidden="1">#REF!</definedName>
    <definedName name="__123Graph_BBERLGRAP_2" hidden="1">#REF!</definedName>
    <definedName name="__123Graph_BCATCH1" localSheetId="47" hidden="1">#REF!</definedName>
    <definedName name="__123Graph_BCATCH1" hidden="1">#REF!</definedName>
    <definedName name="__123Graph_BCATCH2" localSheetId="47" hidden="1">#REF!</definedName>
    <definedName name="__123Graph_BCATCH2" hidden="1">#REF!</definedName>
    <definedName name="__123Graph_BCONVERG1" localSheetId="47" hidden="1">#REF!</definedName>
    <definedName name="__123Graph_BCONVERG1" hidden="1">#REF!</definedName>
    <definedName name="__123Graph_BECTOT" localSheetId="47" hidden="1">#REF!</definedName>
    <definedName name="__123Graph_BECTOT" hidden="1">#REF!</definedName>
    <definedName name="__123Graph_BGRAPH2" localSheetId="47" hidden="1">#REF!</definedName>
    <definedName name="__123Graph_BGRAPH2" hidden="1">#REF!</definedName>
    <definedName name="__123Graph_BGRAPH41" localSheetId="47" hidden="1">#REF!</definedName>
    <definedName name="__123Graph_BGRAPH41" hidden="1">#REF!</definedName>
    <definedName name="__123Graph_BPERIB" localSheetId="47" hidden="1">#REF!</definedName>
    <definedName name="__123Graph_BPERIB" hidden="1">#REF!</definedName>
    <definedName name="__123Graph_BPRODABSC" localSheetId="47" hidden="1">#REF!</definedName>
    <definedName name="__123Graph_BPRODABSC" hidden="1">#REF!</definedName>
    <definedName name="__123Graph_BPRODABSD" localSheetId="47" hidden="1">#REF!</definedName>
    <definedName name="__123Graph_BPRODABSD" hidden="1">#REF!</definedName>
    <definedName name="__123Graph_C" localSheetId="47" hidden="1">#REF!</definedName>
    <definedName name="__123Graph_C" hidden="1">#REF!</definedName>
    <definedName name="__123Graph_CBERLGRAP" localSheetId="47" hidden="1">#REF!</definedName>
    <definedName name="__123Graph_CBERLGRAP" hidden="1">#REF!</definedName>
    <definedName name="__123Graph_CCATCH1" localSheetId="47" hidden="1">#REF!</definedName>
    <definedName name="__123Graph_CCATCH1" hidden="1">#REF!</definedName>
    <definedName name="__123Graph_CCONVERG1" localSheetId="47" hidden="1">#REF!</definedName>
    <definedName name="__123Graph_CCONVERG1" hidden="1">#REF!</definedName>
    <definedName name="__123Graph_CECTOT" localSheetId="47" hidden="1">#REF!</definedName>
    <definedName name="__123Graph_CECTOT" hidden="1">#REF!</definedName>
    <definedName name="__123Graph_CGRAPH41" localSheetId="47" hidden="1">#REF!</definedName>
    <definedName name="__123Graph_CGRAPH41" hidden="1">#REF!</definedName>
    <definedName name="__123Graph_CGRAPH44" localSheetId="47" hidden="1">#REF!</definedName>
    <definedName name="__123Graph_CGRAPH44" hidden="1">#REF!</definedName>
    <definedName name="__123Graph_CPERIA" localSheetId="47" hidden="1">#REF!</definedName>
    <definedName name="__123Graph_CPERIA" hidden="1">#REF!</definedName>
    <definedName name="__123Graph_CPERIB" localSheetId="47" hidden="1">#REF!</definedName>
    <definedName name="__123Graph_CPERIB" hidden="1">#REF!</definedName>
    <definedName name="__123Graph_CPRODABSC" localSheetId="47" hidden="1">#REF!</definedName>
    <definedName name="__123Graph_CPRODABSC" hidden="1">#REF!</definedName>
    <definedName name="__123Graph_CPRODTRE2" localSheetId="47" hidden="1">#REF!</definedName>
    <definedName name="__123Graph_CPRODTRE2" hidden="1">#REF!</definedName>
    <definedName name="__123Graph_CPRODTREND" localSheetId="47" hidden="1">#REF!</definedName>
    <definedName name="__123Graph_CPRODTREND" hidden="1">#REF!</definedName>
    <definedName name="__123Graph_CUTRECHT" localSheetId="47" hidden="1">#REF!</definedName>
    <definedName name="__123Graph_CUTRECHT" hidden="1">#REF!</definedName>
    <definedName name="__123Graph_D" localSheetId="47" hidden="1">#REF!</definedName>
    <definedName name="__123Graph_D" hidden="1">#REF!</definedName>
    <definedName name="__123Graph_DBERLGRAP" localSheetId="47" hidden="1">#REF!</definedName>
    <definedName name="__123Graph_DBERLGRAP" hidden="1">#REF!</definedName>
    <definedName name="__123Graph_DCATCH1" localSheetId="47" hidden="1">#REF!</definedName>
    <definedName name="__123Graph_DCATCH1" hidden="1">#REF!</definedName>
    <definedName name="__123Graph_DCONVERG1" localSheetId="47" hidden="1">#REF!</definedName>
    <definedName name="__123Graph_DCONVERG1" hidden="1">#REF!</definedName>
    <definedName name="__123Graph_DECTOT" localSheetId="47" hidden="1">#REF!</definedName>
    <definedName name="__123Graph_DECTOT" hidden="1">#REF!</definedName>
    <definedName name="__123Graph_DGRAPH41" localSheetId="47" hidden="1">#REF!</definedName>
    <definedName name="__123Graph_DGRAPH41" hidden="1">#REF!</definedName>
    <definedName name="__123Graph_DPERIA" localSheetId="47" hidden="1">#REF!</definedName>
    <definedName name="__123Graph_DPERIA" hidden="1">#REF!</definedName>
    <definedName name="__123Graph_DPERIB" localSheetId="47" hidden="1">#REF!</definedName>
    <definedName name="__123Graph_DPERIB" hidden="1">#REF!</definedName>
    <definedName name="__123Graph_DPRODABSC" localSheetId="47" hidden="1">#REF!</definedName>
    <definedName name="__123Graph_DPRODABSC" hidden="1">#REF!</definedName>
    <definedName name="__123Graph_DUTRECHT" localSheetId="47" hidden="1">#REF!</definedName>
    <definedName name="__123Graph_DUTRECHT" hidden="1">#REF!</definedName>
    <definedName name="__123Graph_E" localSheetId="47" hidden="1">#REF!</definedName>
    <definedName name="__123Graph_E" hidden="1">#REF!</definedName>
    <definedName name="__123Graph_EBERLGRAP" localSheetId="47" hidden="1">#REF!</definedName>
    <definedName name="__123Graph_EBERLGRAP" hidden="1">#REF!</definedName>
    <definedName name="__123Graph_ECATCH1" localSheetId="47" hidden="1">#REF!</definedName>
    <definedName name="__123Graph_ECATCH1" hidden="1">#REF!</definedName>
    <definedName name="__123Graph_ECONVERG1" localSheetId="47" hidden="1">#REF!</definedName>
    <definedName name="__123Graph_ECONVERG1" hidden="1">#REF!</definedName>
    <definedName name="__123Graph_EECTOT" localSheetId="47" hidden="1">#REF!</definedName>
    <definedName name="__123Graph_EECTOT" hidden="1">#REF!</definedName>
    <definedName name="__123Graph_EGRAPH41" localSheetId="47" hidden="1">#REF!</definedName>
    <definedName name="__123Graph_EGRAPH41" hidden="1">#REF!</definedName>
    <definedName name="__123Graph_EPERIA" localSheetId="47" hidden="1">#REF!</definedName>
    <definedName name="__123Graph_EPERIA" hidden="1">#REF!</definedName>
    <definedName name="__123Graph_EPRODABSC" localSheetId="47" hidden="1">#REF!</definedName>
    <definedName name="__123Graph_EPRODABSC" hidden="1">#REF!</definedName>
    <definedName name="__123Graph_F" localSheetId="47" hidden="1">#REF!</definedName>
    <definedName name="__123Graph_F" hidden="1">#REF!</definedName>
    <definedName name="__123Graph_FBERLGRAP" localSheetId="47" hidden="1">#REF!</definedName>
    <definedName name="__123Graph_FBERLGRAP" hidden="1">#REF!</definedName>
    <definedName name="__123Graph_FGRAPH41" localSheetId="47" hidden="1">#REF!</definedName>
    <definedName name="__123Graph_FGRAPH41" hidden="1">#REF!</definedName>
    <definedName name="__123Graph_FPRODABSC" localSheetId="47" hidden="1">#REF!</definedName>
    <definedName name="__123Graph_FPRODABSC" hidden="1">#REF!</definedName>
    <definedName name="__123Graph_X" localSheetId="47" hidden="1">#REF!</definedName>
    <definedName name="__123Graph_X" hidden="1">#REF!</definedName>
    <definedName name="__123Graph_XECTOT" localSheetId="47" hidden="1">#REF!</definedName>
    <definedName name="__123Graph_XECTOT" hidden="1">#REF!</definedName>
    <definedName name="__AD1" localSheetId="47">#REF!</definedName>
    <definedName name="__AD1">#REF!</definedName>
    <definedName name="__D3" localSheetId="47">#REF!</definedName>
    <definedName name="__D3">#REF!</definedName>
    <definedName name="__DAT1" localSheetId="47">#REF!</definedName>
    <definedName name="__DAT1">#REF!</definedName>
    <definedName name="__DAT10" localSheetId="47">#REF!</definedName>
    <definedName name="__DAT10">#REF!</definedName>
    <definedName name="__DAT11" localSheetId="47">#REF!</definedName>
    <definedName name="__DAT11">#REF!</definedName>
    <definedName name="__DAT12" localSheetId="47">#REF!</definedName>
    <definedName name="__DAT12">#REF!</definedName>
    <definedName name="__DAT2" localSheetId="47">#REF!</definedName>
    <definedName name="__DAT2">#REF!</definedName>
    <definedName name="__DAT3" localSheetId="47">#REF!</definedName>
    <definedName name="__DAT3">#REF!</definedName>
    <definedName name="__DAT4" localSheetId="47">#REF!</definedName>
    <definedName name="__DAT4">#REF!</definedName>
    <definedName name="__DAT5" localSheetId="47">#REF!</definedName>
    <definedName name="__DAT5">#REF!</definedName>
    <definedName name="__DAT6" localSheetId="47">#REF!</definedName>
    <definedName name="__DAT6">#REF!</definedName>
    <definedName name="__DAT7" localSheetId="47">#REF!</definedName>
    <definedName name="__DAT7">#REF!</definedName>
    <definedName name="__DAT8" localSheetId="47">#REF!</definedName>
    <definedName name="__DAT8">#REF!</definedName>
    <definedName name="__DAT9" localSheetId="47">#REF!</definedName>
    <definedName name="__DAT9">#REF!</definedName>
    <definedName name="__FDS_HYPERLINK_TOGGLE_STATE__" hidden="1">"ON"</definedName>
    <definedName name="__T1" localSheetId="47">#REF!</definedName>
    <definedName name="__T1">#REF!</definedName>
    <definedName name="__T2" localSheetId="47">#REF!</definedName>
    <definedName name="__T2">#REF!</definedName>
    <definedName name="__T5" localSheetId="47">#REF!</definedName>
    <definedName name="__T5">#REF!</definedName>
    <definedName name="_1__123Graph_ADEV_EMPL" localSheetId="47" hidden="1">#REF!</definedName>
    <definedName name="_1__123Graph_ADEV_EMPL" hidden="1">#REF!</definedName>
    <definedName name="_10__123Graph_CSWE_EMPL" localSheetId="47" hidden="1">#REF!</definedName>
    <definedName name="_10__123Graph_CSWE_EMPL" hidden="1">#REF!</definedName>
    <definedName name="_102__123Graph_C_CURRENT_7" localSheetId="47" hidden="1">#REF!</definedName>
    <definedName name="_102__123Graph_C_CURRENT_7" hidden="1">#REF!</definedName>
    <definedName name="_105__123Graph_C_CURRENT_8" localSheetId="47" hidden="1">#REF!</definedName>
    <definedName name="_105__123Graph_C_CURRENT_8" hidden="1">#REF!</definedName>
    <definedName name="_108__123Graph_C_CURRENT_9" localSheetId="47" hidden="1">#REF!</definedName>
    <definedName name="_108__123Graph_C_CURRENT_9" hidden="1">#REF!</definedName>
    <definedName name="_111__123Graph_CDEV_EMPL" localSheetId="47" hidden="1">#REF!</definedName>
    <definedName name="_111__123Graph_CDEV_EMPL" hidden="1">#REF!</definedName>
    <definedName name="_114__123Graph_CSWE_EMPL" localSheetId="47" hidden="1">#REF!</definedName>
    <definedName name="_114__123Graph_CSWE_EMPL" hidden="1">#REF!</definedName>
    <definedName name="_117__123Graph_D_CURRENT" localSheetId="47" hidden="1">#REF!</definedName>
    <definedName name="_117__123Graph_D_CURRENT" hidden="1">#REF!</definedName>
    <definedName name="_12__123Graph_A_CURRENT_2" localSheetId="47" hidden="1">#REF!</definedName>
    <definedName name="_12__123Graph_A_CURRENT_2" hidden="1">#REF!</definedName>
    <definedName name="_120__123Graph_D_CURRENT_1" localSheetId="47" hidden="1">#REF!</definedName>
    <definedName name="_120__123Graph_D_CURRENT_1" hidden="1">#REF!</definedName>
    <definedName name="_123__123Graph_D_CURRENT_10" localSheetId="47" hidden="1">#REF!</definedName>
    <definedName name="_123__123Graph_D_CURRENT_10" hidden="1">#REF!</definedName>
    <definedName name="_126__123Graph_D_CURRENT_2" localSheetId="47" hidden="1">#REF!</definedName>
    <definedName name="_126__123Graph_D_CURRENT_2" hidden="1">#REF!</definedName>
    <definedName name="_129__123Graph_D_CURRENT_3" localSheetId="47" hidden="1">#REF!</definedName>
    <definedName name="_129__123Graph_D_CURRENT_3" hidden="1">#REF!</definedName>
    <definedName name="_132__123Graph_D_CURRENT_4" localSheetId="47" hidden="1">#REF!</definedName>
    <definedName name="_132__123Graph_D_CURRENT_4" hidden="1">#REF!</definedName>
    <definedName name="_135__123Graph_D_CURRENT_5" localSheetId="47" hidden="1">#REF!</definedName>
    <definedName name="_135__123Graph_D_CURRENT_5" hidden="1">#REF!</definedName>
    <definedName name="_138__123Graph_D_CURRENT_6" localSheetId="47" hidden="1">#REF!</definedName>
    <definedName name="_138__123Graph_D_CURRENT_6" hidden="1">#REF!</definedName>
    <definedName name="_141__123Graph_D_CURRENT_7" localSheetId="47" hidden="1">#REF!</definedName>
    <definedName name="_141__123Graph_D_CURRENT_7" hidden="1">#REF!</definedName>
    <definedName name="_144__123Graph_D_CURRENT_8" localSheetId="47" hidden="1">#REF!</definedName>
    <definedName name="_144__123Graph_D_CURRENT_8" hidden="1">#REF!</definedName>
    <definedName name="_147__123Graph_D_CURRENT_9" localSheetId="47" hidden="1">#REF!</definedName>
    <definedName name="_147__123Graph_D_CURRENT_9" hidden="1">#REF!</definedName>
    <definedName name="_15__123Graph_A_CURRENT_3" localSheetId="47" hidden="1">#REF!</definedName>
    <definedName name="_15__123Graph_A_CURRENT_3" hidden="1">#REF!</definedName>
    <definedName name="_150__123Graph_E_CURRENT" localSheetId="47" hidden="1">#REF!</definedName>
    <definedName name="_150__123Graph_E_CURRENT" hidden="1">#REF!</definedName>
    <definedName name="_153__123Graph_E_CURRENT_1" localSheetId="47" hidden="1">#REF!</definedName>
    <definedName name="_153__123Graph_E_CURRENT_1" hidden="1">#REF!</definedName>
    <definedName name="_156__123Graph_E_CURRENT_10" localSheetId="47" hidden="1">#REF!</definedName>
    <definedName name="_156__123Graph_E_CURRENT_10" hidden="1">#REF!</definedName>
    <definedName name="_159__123Graph_E_CURRENT_2" localSheetId="47" hidden="1">#REF!</definedName>
    <definedName name="_159__123Graph_E_CURRENT_2" hidden="1">#REF!</definedName>
    <definedName name="_162__123Graph_E_CURRENT_3" localSheetId="47" hidden="1">#REF!</definedName>
    <definedName name="_162__123Graph_E_CURRENT_3" hidden="1">#REF!</definedName>
    <definedName name="_165__123Graph_E_CURRENT_4" localSheetId="47" hidden="1">#REF!</definedName>
    <definedName name="_165__123Graph_E_CURRENT_4" hidden="1">#REF!</definedName>
    <definedName name="_168__123Graph_E_CURRENT_5" localSheetId="47" hidden="1">#REF!</definedName>
    <definedName name="_168__123Graph_E_CURRENT_5" hidden="1">#REF!</definedName>
    <definedName name="_171__123Graph_E_CURRENT_6" localSheetId="47" hidden="1">#REF!</definedName>
    <definedName name="_171__123Graph_E_CURRENT_6" hidden="1">#REF!</definedName>
    <definedName name="_174__123Graph_E_CURRENT_7" localSheetId="47" hidden="1">#REF!</definedName>
    <definedName name="_174__123Graph_E_CURRENT_7" hidden="1">#REF!</definedName>
    <definedName name="_177__123Graph_E_CURRENT_8" localSheetId="47" hidden="1">#REF!</definedName>
    <definedName name="_177__123Graph_E_CURRENT_8" hidden="1">#REF!</definedName>
    <definedName name="_18__123Graph_A_CURRENT_4" localSheetId="47" hidden="1">#REF!</definedName>
    <definedName name="_18__123Graph_A_CURRENT_4" hidden="1">#REF!</definedName>
    <definedName name="_180__123Graph_E_CURRENT_9" localSheetId="47" hidden="1">#REF!</definedName>
    <definedName name="_180__123Graph_E_CURRENT_9" hidden="1">#REF!</definedName>
    <definedName name="_183__123Graph_F_CURRENT" localSheetId="47" hidden="1">#REF!</definedName>
    <definedName name="_183__123Graph_F_CURRENT" hidden="1">#REF!</definedName>
    <definedName name="_186__123Graph_F_CURRENT_1" localSheetId="47" hidden="1">#REF!</definedName>
    <definedName name="_186__123Graph_F_CURRENT_1" hidden="1">#REF!</definedName>
    <definedName name="_189__123Graph_F_CURRENT_10" localSheetId="47" hidden="1">#REF!</definedName>
    <definedName name="_189__123Graph_F_CURRENT_10" hidden="1">#REF!</definedName>
    <definedName name="_192__123Graph_F_CURRENT_2" localSheetId="47" hidden="1">#REF!</definedName>
    <definedName name="_192__123Graph_F_CURRENT_2" hidden="1">#REF!</definedName>
    <definedName name="_195__123Graph_F_CURRENT_3" localSheetId="47" hidden="1">#REF!</definedName>
    <definedName name="_195__123Graph_F_CURRENT_3" hidden="1">#REF!</definedName>
    <definedName name="_198__123Graph_F_CURRENT_4" localSheetId="47" hidden="1">#REF!</definedName>
    <definedName name="_198__123Graph_F_CURRENT_4" hidden="1">#REF!</definedName>
    <definedName name="_1P68" localSheetId="47">#REF!</definedName>
    <definedName name="_1P68">#REF!</definedName>
    <definedName name="_2__123Graph_AChart_1" localSheetId="47" hidden="1">#REF!</definedName>
    <definedName name="_2__123Graph_AChart_1" hidden="1">#REF!</definedName>
    <definedName name="_2__123Graph_BDEV_EMPL" localSheetId="47" hidden="1">#REF!</definedName>
    <definedName name="_2__123Graph_BDEV_EMPL" hidden="1">#REF!</definedName>
    <definedName name="_201__123Graph_F_CURRENT_5" localSheetId="47" hidden="1">#REF!</definedName>
    <definedName name="_201__123Graph_F_CURRENT_5" hidden="1">#REF!</definedName>
    <definedName name="_2013PR_SEC95">#N/A</definedName>
    <definedName name="_204__123Graph_F_CURRENT_6" localSheetId="47" hidden="1">#REF!</definedName>
    <definedName name="_204__123Graph_F_CURRENT_6" hidden="1">#REF!</definedName>
    <definedName name="_207__123Graph_F_CURRENT_7" localSheetId="47" hidden="1">#REF!</definedName>
    <definedName name="_207__123Graph_F_CURRENT_7" hidden="1">#REF!</definedName>
    <definedName name="_21__123Graph_A_CURRENT_5" localSheetId="47" hidden="1">#REF!</definedName>
    <definedName name="_21__123Graph_A_CURRENT_5" hidden="1">#REF!</definedName>
    <definedName name="_210__123Graph_F_CURRENT_8" localSheetId="47" hidden="1">#REF!</definedName>
    <definedName name="_210__123Graph_F_CURRENT_8" hidden="1">#REF!</definedName>
    <definedName name="_213__123Graph_F_CURRENT_9" localSheetId="47" hidden="1">#REF!</definedName>
    <definedName name="_213__123Graph_F_CURRENT_9" hidden="1">#REF!</definedName>
    <definedName name="_24__123Graph_A_CURRENT_6" localSheetId="47" hidden="1">#REF!</definedName>
    <definedName name="_24__123Graph_A_CURRENT_6" hidden="1">#REF!</definedName>
    <definedName name="_27__123Graph_A_CURRENT_7" localSheetId="47" hidden="1">#REF!</definedName>
    <definedName name="_27__123Graph_A_CURRENT_7" hidden="1">#REF!</definedName>
    <definedName name="_2P68" localSheetId="47">#REF!</definedName>
    <definedName name="_2P68">#REF!</definedName>
    <definedName name="_3__123Graph_A_CURRENT" localSheetId="47" hidden="1">#REF!</definedName>
    <definedName name="_3__123Graph_A_CURRENT" hidden="1">#REF!</definedName>
    <definedName name="_3__123Graph_CDEV_EMPL" localSheetId="47" hidden="1">#REF!</definedName>
    <definedName name="_3__123Graph_CDEV_EMPL" hidden="1">#REF!</definedName>
    <definedName name="_30__123Graph_A_CURRENT_8" localSheetId="47" hidden="1">#REF!</definedName>
    <definedName name="_30__123Graph_A_CURRENT_8" hidden="1">#REF!</definedName>
    <definedName name="_33__123Graph_A_CURRENT_9" localSheetId="47" hidden="1">#REF!</definedName>
    <definedName name="_33__123Graph_A_CURRENT_9" hidden="1">#REF!</definedName>
    <definedName name="_36__123Graph_AChart_1" localSheetId="47" hidden="1">#REF!</definedName>
    <definedName name="_36__123Graph_AChart_1" hidden="1">#REF!</definedName>
    <definedName name="_39__123Graph_ADEV_EMPL" localSheetId="47" hidden="1">#REF!</definedName>
    <definedName name="_39__123Graph_ADEV_EMPL" hidden="1">#REF!</definedName>
    <definedName name="_4__123Graph_ADEV_EMPL" localSheetId="47" hidden="1">#REF!</definedName>
    <definedName name="_4__123Graph_ADEV_EMPL" hidden="1">#REF!</definedName>
    <definedName name="_4__123Graph_CSWE_EMPL" localSheetId="47" hidden="1">#REF!</definedName>
    <definedName name="_4__123Graph_CSWE_EMPL" hidden="1">#REF!</definedName>
    <definedName name="_42__123Graph_B_CURRENT" localSheetId="47" hidden="1">#REF!</definedName>
    <definedName name="_42__123Graph_B_CURRENT" hidden="1">#REF!</definedName>
    <definedName name="_45__123Graph_B_CURRENT_1" localSheetId="47" hidden="1">#REF!</definedName>
    <definedName name="_45__123Graph_B_CURRENT_1" hidden="1">#REF!</definedName>
    <definedName name="_48__123Graph_B_CURRENT_10" localSheetId="47" hidden="1">#REF!</definedName>
    <definedName name="_48__123Graph_B_CURRENT_10" hidden="1">#REF!</definedName>
    <definedName name="_51__123Graph_B_CURRENT_2" localSheetId="47" hidden="1">#REF!</definedName>
    <definedName name="_51__123Graph_B_CURRENT_2" hidden="1">#REF!</definedName>
    <definedName name="_54__123Graph_B_CURRENT_3" localSheetId="47" hidden="1">#REF!</definedName>
    <definedName name="_54__123Graph_B_CURRENT_3" hidden="1">#REF!</definedName>
    <definedName name="_57__123Graph_B_CURRENT_4" localSheetId="47" hidden="1">#REF!</definedName>
    <definedName name="_57__123Graph_B_CURRENT_4" hidden="1">#REF!</definedName>
    <definedName name="_6__123Graph_A_CURRENT_1" localSheetId="47" hidden="1">#REF!</definedName>
    <definedName name="_6__123Graph_A_CURRENT_1" hidden="1">#REF!</definedName>
    <definedName name="_6__123Graph_BDEV_EMPL" localSheetId="47" hidden="1">#REF!</definedName>
    <definedName name="_6__123Graph_BDEV_EMPL" hidden="1">#REF!</definedName>
    <definedName name="_60__123Graph_B_CURRENT_5" localSheetId="47" hidden="1">#REF!</definedName>
    <definedName name="_60__123Graph_B_CURRENT_5" hidden="1">#REF!</definedName>
    <definedName name="_63__123Graph_B_CURRENT_6" localSheetId="47" hidden="1">#REF!</definedName>
    <definedName name="_63__123Graph_B_CURRENT_6" hidden="1">#REF!</definedName>
    <definedName name="_66__123Graph_B_CURRENT_7" localSheetId="47" hidden="1">#REF!</definedName>
    <definedName name="_66__123Graph_B_CURRENT_7" hidden="1">#REF!</definedName>
    <definedName name="_69__123Graph_B_CURRENT_8" localSheetId="47" hidden="1">#REF!</definedName>
    <definedName name="_69__123Graph_B_CURRENT_8" hidden="1">#REF!</definedName>
    <definedName name="_72__123Graph_B_CURRENT_9" localSheetId="47" hidden="1">#REF!</definedName>
    <definedName name="_72__123Graph_B_CURRENT_9" hidden="1">#REF!</definedName>
    <definedName name="_75__123Graph_BDEV_EMPL" localSheetId="47" hidden="1">#REF!</definedName>
    <definedName name="_75__123Graph_BDEV_EMPL" hidden="1">#REF!</definedName>
    <definedName name="_78__123Graph_C_CURRENT" localSheetId="47" hidden="1">#REF!</definedName>
    <definedName name="_78__123Graph_C_CURRENT" hidden="1">#REF!</definedName>
    <definedName name="_8__123Graph_CDEV_EMPL" localSheetId="47" hidden="1">#REF!</definedName>
    <definedName name="_8__123Graph_CDEV_EMPL" hidden="1">#REF!</definedName>
    <definedName name="_81__123Graph_C_CURRENT_1" localSheetId="47" hidden="1">#REF!</definedName>
    <definedName name="_81__123Graph_C_CURRENT_1" hidden="1">#REF!</definedName>
    <definedName name="_84__123Graph_C_CURRENT_10" localSheetId="47" hidden="1">#REF!</definedName>
    <definedName name="_84__123Graph_C_CURRENT_10" hidden="1">#REF!</definedName>
    <definedName name="_87__123Graph_C_CURRENT_2" localSheetId="47" hidden="1">#REF!</definedName>
    <definedName name="_87__123Graph_C_CURRENT_2" hidden="1">#REF!</definedName>
    <definedName name="_9__123Graph_A_CURRENT_10" localSheetId="47" hidden="1">#REF!</definedName>
    <definedName name="_9__123Graph_A_CURRENT_10" hidden="1">#REF!</definedName>
    <definedName name="_90__123Graph_C_CURRENT_3" localSheetId="47" hidden="1">#REF!</definedName>
    <definedName name="_90__123Graph_C_CURRENT_3" hidden="1">#REF!</definedName>
    <definedName name="_93__123Graph_C_CURRENT_4" localSheetId="47" hidden="1">#REF!</definedName>
    <definedName name="_93__123Graph_C_CURRENT_4" hidden="1">#REF!</definedName>
    <definedName name="_96__123Graph_C_CURRENT_5" localSheetId="47" hidden="1">#REF!</definedName>
    <definedName name="_96__123Graph_C_CURRENT_5" hidden="1">#REF!</definedName>
    <definedName name="_99__123Graph_C_CURRENT_6" localSheetId="47" hidden="1">#REF!</definedName>
    <definedName name="_99__123Graph_C_CURRENT_6" hidden="1">#REF!</definedName>
    <definedName name="_AD1" localSheetId="47">#REF!</definedName>
    <definedName name="_AD1">#REF!</definedName>
    <definedName name="_AMO_UniqueIdentifier" hidden="1">"'d476caa3-df4c-4598-85a6-a85f7eb284ed'"</definedName>
    <definedName name="_D3" localSheetId="47">#REF!</definedName>
    <definedName name="_D3">#REF!</definedName>
    <definedName name="_DAT1" localSheetId="47">#REF!</definedName>
    <definedName name="_DAT1">#REF!</definedName>
    <definedName name="_DAT10" localSheetId="47">#REF!</definedName>
    <definedName name="_DAT10">#REF!</definedName>
    <definedName name="_DAT11" localSheetId="47">#REF!</definedName>
    <definedName name="_DAT11">#REF!</definedName>
    <definedName name="_DAT12" localSheetId="47">#REF!</definedName>
    <definedName name="_DAT12">#REF!</definedName>
    <definedName name="_DAT13" localSheetId="47">#REF!</definedName>
    <definedName name="_DAT13">#REF!</definedName>
    <definedName name="_DAT14" localSheetId="47">#REF!</definedName>
    <definedName name="_DAT14">#REF!</definedName>
    <definedName name="_DAT2" localSheetId="47">#REF!</definedName>
    <definedName name="_DAT2">#REF!</definedName>
    <definedName name="_DAT3" localSheetId="47">#REF!</definedName>
    <definedName name="_DAT3">#REF!</definedName>
    <definedName name="_DAT4" localSheetId="47">#REF!</definedName>
    <definedName name="_DAT4">#REF!</definedName>
    <definedName name="_DAT5" localSheetId="47">#REF!</definedName>
    <definedName name="_DAT5">#REF!</definedName>
    <definedName name="_DAT6" localSheetId="47">#REF!</definedName>
    <definedName name="_DAT6">#REF!</definedName>
    <definedName name="_DAT7" localSheetId="47">#REF!</definedName>
    <definedName name="_DAT7">#REF!</definedName>
    <definedName name="_DAT8" localSheetId="47">#REF!</definedName>
    <definedName name="_DAT8">#REF!</definedName>
    <definedName name="_DAT9" localSheetId="47">#REF!</definedName>
    <definedName name="_DAT9">#REF!</definedName>
    <definedName name="_Dist_Values" localSheetId="47" hidden="1">#REF!</definedName>
    <definedName name="_Dist_Values" hidden="1">#REF!</definedName>
    <definedName name="_eir12" localSheetId="47">#REF!</definedName>
    <definedName name="_eir12">#REF!</definedName>
    <definedName name="_Fill" localSheetId="47" hidden="1">#REF!</definedName>
    <definedName name="_Fill" hidden="1">#REF!</definedName>
    <definedName name="_xlnm._FilterDatabase" localSheetId="29" hidden="1">'G13'!$B$23:$C$23</definedName>
    <definedName name="_xlnm._FilterDatabase" localSheetId="47" hidden="1">'G24'!$A$1:$B$19</definedName>
    <definedName name="_xlnm._FilterDatabase" localSheetId="60" hidden="1">'G29 dat'!$A$19:$D$24</definedName>
    <definedName name="_xlnm._FilterDatabase" localSheetId="20" hidden="1">'G8'!$B$58:$D$58</definedName>
    <definedName name="_xlnm._FilterDatabase">#REF!</definedName>
    <definedName name="_ggg4" localSheetId="47">#REF!</definedName>
    <definedName name="_ggg4">#REF!</definedName>
    <definedName name="_kk1" localSheetId="47">#REF!</definedName>
    <definedName name="_kk1">#REF!</definedName>
    <definedName name="_kk10" localSheetId="47">#REF!</definedName>
    <definedName name="_kk10">#REF!</definedName>
    <definedName name="_kk12" localSheetId="47">#REF!</definedName>
    <definedName name="_kk12">#REF!</definedName>
    <definedName name="_kk13" localSheetId="47">#REF!</definedName>
    <definedName name="_kk13">#REF!</definedName>
    <definedName name="_kk2" localSheetId="47">#REF!</definedName>
    <definedName name="_kk2">#REF!</definedName>
    <definedName name="_kk3" localSheetId="47">#REF!</definedName>
    <definedName name="_kk3">#REF!</definedName>
    <definedName name="_kk4" localSheetId="47">#REF!</definedName>
    <definedName name="_kk4">#REF!</definedName>
    <definedName name="_kk5" localSheetId="47">#REF!</definedName>
    <definedName name="_kk5">#REF!</definedName>
    <definedName name="_kk6" localSheetId="47">#REF!</definedName>
    <definedName name="_kk6">#REF!</definedName>
    <definedName name="_kk7" localSheetId="47">#REF!</definedName>
    <definedName name="_kk7">#REF!</definedName>
    <definedName name="_kk8" localSheetId="47">#REF!</definedName>
    <definedName name="_kk8">#REF!</definedName>
    <definedName name="_kk9" localSheetId="47">#REF!</definedName>
    <definedName name="_kk9">#REF!</definedName>
    <definedName name="_Order1" hidden="1">0</definedName>
    <definedName name="_Regression_Out" localSheetId="47" hidden="1">#REF!</definedName>
    <definedName name="_Regression_Out" hidden="1">#REF!</definedName>
    <definedName name="_Regression_X" localSheetId="47" hidden="1">#REF!</definedName>
    <definedName name="_Regression_X" hidden="1">#REF!</definedName>
    <definedName name="_Regression_Y" localSheetId="47" hidden="1">#REF!</definedName>
    <definedName name="_Regression_Y" hidden="1">#REF!</definedName>
    <definedName name="_T1" localSheetId="47">#REF!</definedName>
    <definedName name="_T1">#REF!</definedName>
    <definedName name="_t11" localSheetId="47">#REF!</definedName>
    <definedName name="_t11">#REF!</definedName>
    <definedName name="_T2" localSheetId="47">#REF!</definedName>
    <definedName name="_T2">#REF!</definedName>
    <definedName name="_T5" localSheetId="47">#REF!</definedName>
    <definedName name="_T5">#REF!</definedName>
    <definedName name="_tab1" localSheetId="47">#REF!</definedName>
    <definedName name="_tab1">#REF!</definedName>
    <definedName name="a" localSheetId="47" hidden="1">{"TABL1",#N/A,TRUE,"TABLX";"TABL2",#N/A,TRUE,"TABLX"}</definedName>
    <definedName name="a" hidden="1">{"TABL1",#N/A,TRUE,"TABLX";"TABL2",#N/A,TRUE,"TABLX"}</definedName>
    <definedName name="aa" localSheetId="4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aa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aaa" localSheetId="47" hidden="1">#REF!</definedName>
    <definedName name="aaa" hidden="1">#REF!</definedName>
    <definedName name="ab" localSheetId="47">#REF!</definedName>
    <definedName name="ab">#REF!</definedName>
    <definedName name="ageliq_reg" localSheetId="47">#REF!</definedName>
    <definedName name="ageliq_reg">#REF!</definedName>
    <definedName name="ageliq_sres" localSheetId="47">#REF!</definedName>
    <definedName name="ageliq_sres">#REF!</definedName>
    <definedName name="agemoy_reg" localSheetId="47">#REF!</definedName>
    <definedName name="agemoy_reg">#REF!</definedName>
    <definedName name="aj" localSheetId="47" hidden="1">#REF!</definedName>
    <definedName name="aj" hidden="1">#REF!</definedName>
    <definedName name="akldfjaljfld" localSheetId="47" hidden="1">#REF!</definedName>
    <definedName name="akldfjaljfld" hidden="1">#REF!</definedName>
    <definedName name="alt" localSheetId="47">#REF!</definedName>
    <definedName name="alt">#REF!</definedName>
    <definedName name="ancetre" localSheetId="47">#REF!</definedName>
    <definedName name="ancetre">#REF!</definedName>
    <definedName name="ANCETRE_2" localSheetId="47">#REF!</definedName>
    <definedName name="ANCETRE_2">#REF!</definedName>
    <definedName name="ANCETRE_2011" localSheetId="47">#REF!</definedName>
    <definedName name="ANCETRE_2011">#REF!</definedName>
    <definedName name="ANCETRE_2012" localSheetId="47">#REF!</definedName>
    <definedName name="ANCETRE_2012">#REF!</definedName>
    <definedName name="ANNEE" localSheetId="47">#REF!</definedName>
    <definedName name="ANNEE">#REF!</definedName>
    <definedName name="Année" localSheetId="47">#REF!</definedName>
    <definedName name="Année">#REF!</definedName>
    <definedName name="ar" localSheetId="47">#REF!</definedName>
    <definedName name="ar">#REF!</definedName>
    <definedName name="arth" localSheetId="47">#REF!</definedName>
    <definedName name="arth">#REF!</definedName>
    <definedName name="b" localSheetId="47" hidden="1">{"TABL1",#N/A,TRUE,"TABLX";"TABL2",#N/A,TRUE,"TABLX"}</definedName>
    <definedName name="b" hidden="1">{"TABL1",#N/A,TRUE,"TABLX";"TABL2",#N/A,TRUE,"TABLX"}</definedName>
    <definedName name="b_eacr" localSheetId="47">#REF!</definedName>
    <definedName name="b_eacr">#REF!</definedName>
    <definedName name="Base_de_datos" localSheetId="47">#REF!</definedName>
    <definedName name="Base_de_datos">#REF!</definedName>
    <definedName name="_xlnm.Database" localSheetId="47">#REF!</definedName>
    <definedName name="_xlnm.Database">#REF!</definedName>
    <definedName name="beacr" localSheetId="47">#REF!</definedName>
    <definedName name="beacr">#REF!</definedName>
    <definedName name="bisous" localSheetId="47" hidden="1">{"TABL1",#N/A,TRUE,"TABLX";"TABL2",#N/A,TRUE,"TABLX"}</definedName>
    <definedName name="bisous" hidden="1">{"TABL1",#N/A,TRUE,"TABLX";"TABL2",#N/A,TRUE,"TABLX"}</definedName>
    <definedName name="blabla" localSheetId="47" hidden="1">{"TABL1",#N/A,TRUE,"TABLX";"TABL2",#N/A,TRUE,"TABLX"}</definedName>
    <definedName name="blabla" hidden="1">{"TABL1",#N/A,TRUE,"TABLX";"TABL2",#N/A,TRUE,"TABLX"}</definedName>
    <definedName name="blabla2" localSheetId="47" hidden="1">{"TABL1",#N/A,TRUE,"TABLX";"TABL2",#N/A,TRUE,"TABLX"}</definedName>
    <definedName name="blabla2" hidden="1">{"TABL1",#N/A,TRUE,"TABLX";"TABL2",#N/A,TRUE,"TABLX"}</definedName>
    <definedName name="BLPH1" localSheetId="47" hidden="1">#REF!</definedName>
    <definedName name="BLPH1" hidden="1">#REF!</definedName>
    <definedName name="BLPH2" localSheetId="47" hidden="1">#REF!</definedName>
    <definedName name="BLPH2" hidden="1">#REF!</definedName>
    <definedName name="BLPH3" localSheetId="47" hidden="1">#REF!</definedName>
    <definedName name="BLPH3" hidden="1">#REF!</definedName>
    <definedName name="blph4" localSheetId="47" hidden="1">#REF!</definedName>
    <definedName name="blph4" hidden="1">#REF!</definedName>
    <definedName name="BMASKeyIsInplace">FALSE</definedName>
    <definedName name="brut_graph2" localSheetId="47">#REF!</definedName>
    <definedName name="brut_graph2">#REF!</definedName>
    <definedName name="brut_mt" localSheetId="47">#REF!</definedName>
    <definedName name="brut_mt">#REF!</definedName>
    <definedName name="brut_tab1" localSheetId="47">#REF!</definedName>
    <definedName name="brut_tab1">#REF!</definedName>
    <definedName name="brut_txplein" localSheetId="47">#REF!</definedName>
    <definedName name="brut_txplein">#REF!</definedName>
    <definedName name="CALCULO_INICIAL_2008" localSheetId="47">#REF!</definedName>
    <definedName name="CALCULO_INICIAL_2008">#REF!</definedName>
    <definedName name="cb" localSheetId="47">#REF!</definedName>
    <definedName name="cb">#REF!</definedName>
    <definedName name="cc" localSheetId="47">#REF!</definedName>
    <definedName name="cc">#REF!</definedName>
    <definedName name="CHO_INAC_FLUX_ECHANT" localSheetId="47">#REF!</definedName>
    <definedName name="CHO_INAC_FLUX_ECHANT">#REF!</definedName>
    <definedName name="cm" localSheetId="47">#REF!</definedName>
    <definedName name="cm">#REF!</definedName>
    <definedName name="COHERENCE" localSheetId="47">#REF!</definedName>
    <definedName name="COHERENCE">#REF!</definedName>
    <definedName name="COHERENCE_FLUX_ECHANT" localSheetId="47">#REF!</definedName>
    <definedName name="COHERENCE_FLUX_ECHANT">#REF!</definedName>
    <definedName name="COMPARAISON_FLUXECHAN" localSheetId="47">#REF!</definedName>
    <definedName name="COMPARAISON_FLUXECHAN">#REF!</definedName>
    <definedName name="COMPROBACIÓN" localSheetId="47">#REF!</definedName>
    <definedName name="COMPROBACIÓN">#REF!</definedName>
    <definedName name="CONSULTA_EVALUACION" localSheetId="47">#REF!</definedName>
    <definedName name="CONSULTA_EVALUACION">#REF!</definedName>
    <definedName name="Consulta_Evaluación" localSheetId="47">#REF!</definedName>
    <definedName name="Consulta_Evaluación">#REF!</definedName>
    <definedName name="Consulta5" localSheetId="47">#REF!</definedName>
    <definedName name="Consulta5">#REF!</definedName>
    <definedName name="_xlnm.Criteria" localSheetId="47">#REF!</definedName>
    <definedName name="_xlnm.Criteria">#REF!</definedName>
    <definedName name="D" localSheetId="47">#REF!</definedName>
    <definedName name="D">#REF!</definedName>
    <definedName name="DA" localSheetId="47">#REF!</definedName>
    <definedName name="DA">#REF!</definedName>
    <definedName name="dat" localSheetId="47">#REF!</definedName>
    <definedName name="dat">#REF!</definedName>
    <definedName name="Data_regimes" localSheetId="47">#REF!</definedName>
    <definedName name="Data_regimes">#REF!</definedName>
    <definedName name="DATOS" localSheetId="47">#REF!</definedName>
    <definedName name="DATOS">#REF!</definedName>
    <definedName name="ddd" localSheetId="47">#REF!</definedName>
    <definedName name="ddd">#REF!</definedName>
    <definedName name="dddd" localSheetId="47">#REF!</definedName>
    <definedName name="dddd">#REF!</definedName>
    <definedName name="de" localSheetId="47">#REF!</definedName>
    <definedName name="de">#REF!</definedName>
    <definedName name="deee" localSheetId="47">#REF!</definedName>
    <definedName name="deee">#REF!</definedName>
    <definedName name="DESLIZAMIENTO_ANTIG_TOTAL" localSheetId="47">#REF!</definedName>
    <definedName name="DESLIZAMIENTO_ANTIG_TOTAL">#REF!</definedName>
    <definedName name="dfez" localSheetId="47" hidden="1">#REF!</definedName>
    <definedName name="dfez" hidden="1">#REF!</definedName>
    <definedName name="dv" localSheetId="47">#REF!</definedName>
    <definedName name="dv">#REF!</definedName>
    <definedName name="E" localSheetId="47">#REF!</definedName>
    <definedName name="E">#REF!</definedName>
    <definedName name="eacr" localSheetId="47">#REF!</definedName>
    <definedName name="eacr">#REF!</definedName>
    <definedName name="eacr_bis" localSheetId="47">#REF!</definedName>
    <definedName name="eacr_bis">#REF!</definedName>
    <definedName name="eacr_graph" localSheetId="47">#REF!</definedName>
    <definedName name="eacr_graph">#REF!</definedName>
    <definedName name="eacr_ter" localSheetId="47">#REF!</definedName>
    <definedName name="eacr_ter">#REF!</definedName>
    <definedName name="eacr2" localSheetId="47">#REF!</definedName>
    <definedName name="eacr2">#REF!</definedName>
    <definedName name="ed" localSheetId="47">#REF!</definedName>
    <definedName name="ed">#REF!</definedName>
    <definedName name="edades" localSheetId="47">#REF!</definedName>
    <definedName name="edades">#REF!</definedName>
    <definedName name="EF_FAMI" localSheetId="47">#REF!</definedName>
    <definedName name="EF_FAMI">#REF!</definedName>
    <definedName name="EIP" localSheetId="47">#REF!</definedName>
    <definedName name="EIP">#REF!</definedName>
    <definedName name="EJUBI" localSheetId="47">#REF!</definedName>
    <definedName name="EJUBI">#REF!</definedName>
    <definedName name="empl_ss_jc_href" localSheetId="47">#REF!</definedName>
    <definedName name="empl_ss_jc_href">#REF!</definedName>
    <definedName name="empl_ss_jc_ref" localSheetId="47">#REF!</definedName>
    <definedName name="empl_ss_jc_ref">#REF!</definedName>
    <definedName name="ENERO" localSheetId="47">#REF!</definedName>
    <definedName name="ENERO">#REF!</definedName>
    <definedName name="ENTRANTES" localSheetId="47">#REF!</definedName>
    <definedName name="ENTRANTES">#REF!</definedName>
    <definedName name="EORFANDAD" localSheetId="47">#REF!</definedName>
    <definedName name="EORFANDAD">#REF!</definedName>
    <definedName name="ETSIS" localSheetId="47">#REF!</definedName>
    <definedName name="ETSIS">#REF!</definedName>
    <definedName name="euro" localSheetId="47">#REF!</definedName>
    <definedName name="euro">#REF!</definedName>
    <definedName name="EVIUDEDAD" localSheetId="47">#REF!</definedName>
    <definedName name="EVIUDEDAD">#REF!</definedName>
    <definedName name="evo" localSheetId="47">#REF!</definedName>
    <definedName name="evo">#REF!</definedName>
    <definedName name="Febrero06" localSheetId="47">#REF!</definedName>
    <definedName name="Febrero06">#REF!</definedName>
    <definedName name="FFAMILI_TOTAL" localSheetId="47">#REF!</definedName>
    <definedName name="FFAMILI_TOTAL">#REF!</definedName>
    <definedName name="fff" localSheetId="47">#REF!</definedName>
    <definedName name="fff">#REF!</definedName>
    <definedName name="ffffvf" localSheetId="47">#REF!</definedName>
    <definedName name="ffffvf">#REF!</definedName>
    <definedName name="FICOUT">#N/A</definedName>
    <definedName name="FIG2wp1" localSheetId="47" hidden="1">#REF!</definedName>
    <definedName name="FIG2wp1" hidden="1">#REF!</definedName>
    <definedName name="_xlnm.Recorder" localSheetId="47">#REF!</definedName>
    <definedName name="_xlnm.Recorder">#REF!</definedName>
    <definedName name="Format" localSheetId="47">#REF!</definedName>
    <definedName name="Format">#REF!</definedName>
    <definedName name="fyb" localSheetId="47" hidden="1">#REF!</definedName>
    <definedName name="fyb" hidden="1">#REF!</definedName>
    <definedName name="G" localSheetId="47">#REF!</definedName>
    <definedName name="G">#REF!</definedName>
    <definedName name="gg">[1]gg!#REF!</definedName>
    <definedName name="ggg" localSheetId="47">#REF!</definedName>
    <definedName name="ggg">#REF!</definedName>
    <definedName name="GORLIZ" localSheetId="47">#REF!</definedName>
    <definedName name="GORLIZ">#REF!</definedName>
    <definedName name="grabació" localSheetId="47">#REF!</definedName>
    <definedName name="grabació">#REF!</definedName>
    <definedName name="H" localSheetId="47">#REF!</definedName>
    <definedName name="H">#REF!</definedName>
    <definedName name="HBID_sal_Agosto" localSheetId="47">#REF!</definedName>
    <definedName name="HBID_sal_Agosto">#REF!</definedName>
    <definedName name="HBID_sal_Dic" localSheetId="47">#REF!</definedName>
    <definedName name="HBID_sal_Dic">#REF!</definedName>
    <definedName name="HBID_sal_Enero" localSheetId="47">#REF!</definedName>
    <definedName name="HBID_sal_Enero">#REF!</definedName>
    <definedName name="HBID_sal_Mar" localSheetId="47">#REF!</definedName>
    <definedName name="HBID_sal_Mar">#REF!</definedName>
    <definedName name="HBID_sal_mayo" localSheetId="47">#REF!</definedName>
    <definedName name="HBID_sal_mayo">#REF!</definedName>
    <definedName name="HBID_sal_Nov" localSheetId="47">#REF!</definedName>
    <definedName name="HBID_sal_Nov">#REF!</definedName>
    <definedName name="HBID_sal_Oct" localSheetId="47">#REF!</definedName>
    <definedName name="HBID_sal_Oct">#REF!</definedName>
    <definedName name="Header" localSheetId="47">#REF!</definedName>
    <definedName name="Header">#REF!</definedName>
    <definedName name="Heidi" localSheetId="47">#REF!</definedName>
    <definedName name="Heidi">#REF!</definedName>
    <definedName name="histo_ageliq" localSheetId="47">#REF!</definedName>
    <definedName name="histo_ageliq">#REF!</definedName>
    <definedName name="I.1.1._Pensiones_en_vigor_por_regímenes._Total_pensiones" localSheetId="47">#REF!</definedName>
    <definedName name="I.1.1._Pensiones_en_vigor_por_regímenes._Total_pensiones">#REF!</definedName>
    <definedName name="I.1.2._Pensiones_en_vigor_por_regímenes._Incapacidad_permanente" localSheetId="47">#REF!</definedName>
    <definedName name="I.1.2._Pensiones_en_vigor_por_regímenes._Incapacidad_permanente">#REF!</definedName>
    <definedName name="I.1.3._Pensiones_en_vigor_por_regímenes._Jubilación" localSheetId="47">#REF!</definedName>
    <definedName name="I.1.3._Pensiones_en_vigor_por_regímenes._Jubilación">#REF!</definedName>
    <definedName name="I.1.4._Pensiones_en_vigor_por_regímenes._Viudedad" localSheetId="47">#REF!</definedName>
    <definedName name="I.1.4._Pensiones_en_vigor_por_regímenes._Viudedad">#REF!</definedName>
    <definedName name="I.1.5._Pensiones_en_vigor_por_regímenes._Orfandad" localSheetId="47">#REF!</definedName>
    <definedName name="I.1.5._Pensiones_en_vigor_por_regímenes._Orfandad">#REF!</definedName>
    <definedName name="I.1.6._Pensiones_en_vigor_por_regímenes._Favor_de_familiares" localSheetId="47">#REF!</definedName>
    <definedName name="I.1.6._Pensiones_en_vigor_por_regímenes._Favor_de_familiares">#REF!</definedName>
    <definedName name="IDX" localSheetId="47">#REF!</definedName>
    <definedName name="IDX">#REF!</definedName>
    <definedName name="impor" localSheetId="47">#REF!</definedName>
    <definedName name="impor">#REF!</definedName>
    <definedName name="importe" localSheetId="47">#REF!</definedName>
    <definedName name="importe">#REF!</definedName>
    <definedName name="IMPORTE_P67" localSheetId="47">#REF!</definedName>
    <definedName name="IMPORTE_P67">#REF!</definedName>
    <definedName name="_xlnm.Print_Titles">#N/A</definedName>
    <definedName name="INCP_JUBILA" localSheetId="47">#REF!</definedName>
    <definedName name="INCP_JUBILA">#REF!</definedName>
    <definedName name="IND.APROVISIONAMIENTOS" localSheetId="47">#REF!</definedName>
    <definedName name="IND.APROVISIONAMIENTOS">#REF!</definedName>
    <definedName name="INDIC_BASE" localSheetId="47">#REF!</definedName>
    <definedName name="INDIC_BASE">#REF!</definedName>
    <definedName name="INDIC_ECH" localSheetId="47">#REF!</definedName>
    <definedName name="INDIC_ECH">#REF!</definedName>
    <definedName name="Ingresos" localSheetId="47">#REF!</definedName>
    <definedName name="Ingresos">#REF!</definedName>
    <definedName name="INVERSIONES" localSheetId="47">#REF!</definedName>
    <definedName name="INVERSIONES">#REF!</definedName>
    <definedName name="ip" localSheetId="47">#REF!</definedName>
    <definedName name="ip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39198.552349537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47">#REF!</definedName>
    <definedName name="J">#REF!</definedName>
    <definedName name="j63.1" localSheetId="47">#REF!</definedName>
    <definedName name="j63.1">#REF!</definedName>
    <definedName name="jjjmmhh" localSheetId="47" hidden="1">{"TABL1",#N/A,TRUE,"TABLX";"TABL2",#N/A,TRUE,"TABLX"}</definedName>
    <definedName name="jjjmmhh" hidden="1">{"TABL1",#N/A,TRUE,"TABLX";"TABL2",#N/A,TRUE,"TABLX"}</definedName>
    <definedName name="jjmmhh" localSheetId="47" hidden="1">{"TABL1",#N/A,TRUE,"TABLX";"TABL2",#N/A,TRUE,"TABLX"}</definedName>
    <definedName name="jjmmhh" hidden="1">{"TABL1",#N/A,TRUE,"TABLX";"TABL2",#N/A,TRUE,"TABLX"}</definedName>
    <definedName name="jmhjmh" localSheetId="47" hidden="1">{"TABL1",#N/A,TRUE,"TABLX";"TABL2",#N/A,TRUE,"TABLX"}</definedName>
    <definedName name="jmhjmh" hidden="1">{"TABL1",#N/A,TRUE,"TABLX";"TABL2",#N/A,TRUE,"TABLX"}</definedName>
    <definedName name="jmhjmhh" localSheetId="47" hidden="1">{"TABL1",#N/A,TRUE,"TABLX";"TABL2",#N/A,TRUE,"TABLX"}</definedName>
    <definedName name="jmhjmhh" hidden="1">{"TABL1",#N/A,TRUE,"TABLX";"TABL2",#N/A,TRUE,"TABLX"}</definedName>
    <definedName name="K" localSheetId="47">#REF!</definedName>
    <definedName name="K">#REF!</definedName>
    <definedName name="kailis" localSheetId="47">#REF!</definedName>
    <definedName name="kailis">#REF!</definedName>
    <definedName name="KK" localSheetId="47">#REF!</definedName>
    <definedName name="KK">#REF!</definedName>
    <definedName name="kkk" localSheetId="47">#REF!</definedName>
    <definedName name="kkk">#REF!</definedName>
    <definedName name="kkkkk" localSheetId="47">#REF!</definedName>
    <definedName name="kkkkk">#REF!</definedName>
    <definedName name="LIST_INCOHERENCE" localSheetId="47">#REF!</definedName>
    <definedName name="LIST_INCOHERENCE">#REF!</definedName>
    <definedName name="LIST_INCOHERENCE_2" localSheetId="47">#REF!</definedName>
    <definedName name="LIST_INCOHERENCE_2">#REF!</definedName>
    <definedName name="LIST_INCOHERENCE_CHO" localSheetId="47">#REF!</definedName>
    <definedName name="LIST_INCOHERENCE_CHO">#REF!</definedName>
    <definedName name="LIST_INCOHERENCE_CHO2" localSheetId="47">#REF!</definedName>
    <definedName name="LIST_INCOHERENCE_CHO2">#REF!</definedName>
    <definedName name="LL" localSheetId="47">#REF!</definedName>
    <definedName name="LL">#REF!</definedName>
    <definedName name="Mat" localSheetId="47">#REF!</definedName>
    <definedName name="Mat">#REF!</definedName>
    <definedName name="Mes" localSheetId="47">#REF!</definedName>
    <definedName name="Mes">#REF!</definedName>
    <definedName name="MESES">"enero, febrero, marzo, abril, mayo, junio, julio, agosto, septiembre, octubre, noviembre, diciembre"</definedName>
    <definedName name="mmmmmm" localSheetId="47">#REF!</definedName>
    <definedName name="mmmmmm">#REF!</definedName>
    <definedName name="mmmmmmmm" localSheetId="47">#REF!</definedName>
    <definedName name="mmmmmmmm">#REF!</definedName>
    <definedName name="MOIS_EJ" localSheetId="47">#REF!</definedName>
    <definedName name="MOIS_EJ">#REF!</definedName>
    <definedName name="MONTANT" localSheetId="47">#REF!</definedName>
    <definedName name="MONTANT">#REF!</definedName>
    <definedName name="MONTANT_REVISION" localSheetId="47">#REF!</definedName>
    <definedName name="MONTANT_REVISION">#REF!</definedName>
    <definedName name="N" localSheetId="47">#REF!</definedName>
    <definedName name="N">#REF!</definedName>
    <definedName name="npi" localSheetId="47">#REF!</definedName>
    <definedName name="npi">#REF!</definedName>
    <definedName name="Num17_AODDAR" localSheetId="47">#REF!</definedName>
    <definedName name="Num17_AODDAR">#REF!</definedName>
    <definedName name="p" localSheetId="47" hidden="1">#REF!</definedName>
    <definedName name="p" hidden="1">#REF!</definedName>
    <definedName name="paraconta" localSheetId="47">#REF!</definedName>
    <definedName name="paraconta">#REF!</definedName>
    <definedName name="Part" localSheetId="47">#REF!</definedName>
    <definedName name="Part">#REF!</definedName>
    <definedName name="PB_COHERENCE" localSheetId="47">#REF!</definedName>
    <definedName name="PB_COHERENCE">#REF!</definedName>
    <definedName name="PERSONAL" localSheetId="47">#REF!</definedName>
    <definedName name="PERSONAL">#REF!</definedName>
    <definedName name="POR_SOCIEDAD" localSheetId="47">#REF!</definedName>
    <definedName name="POR_SOCIEDAD">#REF!</definedName>
    <definedName name="primo" localSheetId="47">#REF!</definedName>
    <definedName name="primo">#REF!</definedName>
    <definedName name="Probaa" localSheetId="47">#REF!</definedName>
    <definedName name="Probaa">#REF!</definedName>
    <definedName name="Q" localSheetId="47">#REF!</definedName>
    <definedName name="Q">#REF!</definedName>
    <definedName name="qq" localSheetId="47" hidden="1">#REF!</definedName>
    <definedName name="qq" hidden="1">#REF!</definedName>
    <definedName name="qqq" localSheetId="47" hidden="1">#REF!</definedName>
    <definedName name="qqq" hidden="1">#REF!</definedName>
    <definedName name="qwrw" localSheetId="47">#REF!</definedName>
    <definedName name="qwrw">#REF!</definedName>
    <definedName name="RawData" localSheetId="47">#REF!</definedName>
    <definedName name="RawData">#REF!</definedName>
    <definedName name="RawHeader" localSheetId="47">#REF!</definedName>
    <definedName name="RawHeader">#REF!</definedName>
    <definedName name="Rodriguez" localSheetId="47">#REF!</definedName>
    <definedName name="Rodriguez">#REF!</definedName>
    <definedName name="SAS_empl_ss_jc_href" localSheetId="47">#REF!</definedName>
    <definedName name="SAS_empl_ss_jc_href">#REF!</definedName>
    <definedName name="SAS_empl_ss_jc_ref" localSheetId="47">#REF!</definedName>
    <definedName name="SAS_empl_ss_jc_ref">#REF!</definedName>
    <definedName name="SAS_TAB_TEST_INDICATEUR" localSheetId="47">#REF!</definedName>
    <definedName name="SAS_TAB_TEST_INDICATEUR">#REF!</definedName>
    <definedName name="SAS_TAB1" localSheetId="47">#REF!</definedName>
    <definedName name="SAS_TAB1">#REF!</definedName>
    <definedName name="sdfsdf" localSheetId="47" hidden="1">#REF!</definedName>
    <definedName name="sdfsdf" hidden="1">#REF!</definedName>
    <definedName name="ss" localSheetId="47">#REF!</definedName>
    <definedName name="ss">#REF!</definedName>
    <definedName name="T_Démo_COR">'[2]Données COR'!$Q$3:$AH$56</definedName>
    <definedName name="T_Données_DSS">'[2]Données DSS'!$A$3:$X$56</definedName>
    <definedName name="T_Générations">'[2]Données COR'!$BH$3:$BL$60</definedName>
    <definedName name="T_hypo_gest">[2]Hypothèses!$H$4:$P$54</definedName>
    <definedName name="T_hypo_macro">[2]Hypothèses!$A$4:$F$54</definedName>
    <definedName name="T_hypo_Taux">[2]Hypothèses!$R$3:$AB$54</definedName>
    <definedName name="T_hypo_TauxFi">[2]Hypothèses!$AD$3:$AJ$54</definedName>
    <definedName name="T_MassesFi_COR">'[2]Données COR'!$A$3:$O$56</definedName>
    <definedName name="T_PF_Réserves">'[2]Données DSS'!$Z$3:$AC$56</definedName>
    <definedName name="T_PM_COR">'[2]Données COR'!$AJ$3:$AP$56</definedName>
    <definedName name="t46h" localSheetId="47">#REF!</definedName>
    <definedName name="t46h">#REF!</definedName>
    <definedName name="Tab" localSheetId="47">#REF!</definedName>
    <definedName name="Tab">#REF!</definedName>
    <definedName name="Tab_1" localSheetId="47">#REF!</definedName>
    <definedName name="Tab_1">#REF!</definedName>
    <definedName name="Tab_1tr" localSheetId="47">#REF!</definedName>
    <definedName name="Tab_1tr">#REF!</definedName>
    <definedName name="Tab_3" localSheetId="47">#REF!</definedName>
    <definedName name="Tab_3">#REF!</definedName>
    <definedName name="tab1FP" localSheetId="47">#REF!</definedName>
    <definedName name="tab1FP">#REF!</definedName>
    <definedName name="tab1MSACAVIter" localSheetId="47">#REF!</definedName>
    <definedName name="tab1MSACAVIter">#REF!</definedName>
    <definedName name="Table" localSheetId="47">#REF!</definedName>
    <definedName name="Table">#REF!</definedName>
    <definedName name="table2" localSheetId="47">#REF!</definedName>
    <definedName name="table2">#REF!</definedName>
    <definedName name="tabx" localSheetId="4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vola" localSheetId="4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vola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ST0" localSheetId="47">#REF!</definedName>
    <definedName name="TEST0">#REF!</definedName>
    <definedName name="TESTHKEY" localSheetId="47">#REF!</definedName>
    <definedName name="TESTHKEY">#REF!</definedName>
    <definedName name="TESTKEYS" localSheetId="47">#REF!</definedName>
    <definedName name="TESTKEYS">#REF!</definedName>
    <definedName name="TESTVKEY" localSheetId="47">#REF!</definedName>
    <definedName name="TESTVKEY">#REF!</definedName>
    <definedName name="TMS" localSheetId="47">#REF!</definedName>
    <definedName name="TMS">#REF!</definedName>
    <definedName name="TMTR" localSheetId="47">#REF!</definedName>
    <definedName name="TMTR">#REF!</definedName>
    <definedName name="tmtrr" localSheetId="47">#REF!</definedName>
    <definedName name="tmtrr">#REF!</definedName>
    <definedName name="tnvb" localSheetId="47">#REF!</definedName>
    <definedName name="tnvb">#REF!</definedName>
    <definedName name="toto" localSheetId="47">#REF!</definedName>
    <definedName name="toto">#REF!</definedName>
    <definedName name="TRAMOS_CUANTÍA" localSheetId="47">#REF!</definedName>
    <definedName name="TRAMOS_CUANTÍA">#REF!</definedName>
    <definedName name="TSHO" localSheetId="47">#REF!</definedName>
    <definedName name="TSHO">#REF!</definedName>
    <definedName name="TSM" localSheetId="47">#REF!</definedName>
    <definedName name="TSM">#REF!</definedName>
    <definedName name="txretr_anc14" localSheetId="47">#REF!</definedName>
    <definedName name="txretr_anc14">#REF!</definedName>
    <definedName name="txretr_anc15" localSheetId="47">#REF!</definedName>
    <definedName name="txretr_anc15">#REF!</definedName>
    <definedName name="ve" localSheetId="47">#REF!</definedName>
    <definedName name="ve">#REF!</definedName>
    <definedName name="VERIFICATION_MONTANT" localSheetId="47">#REF!</definedName>
    <definedName name="VERIFICATION_MONTANT">#REF!</definedName>
    <definedName name="VERIFICATION_PRORATISATION" localSheetId="47">#REF!</definedName>
    <definedName name="VERIFICATION_PRORATISATION">#REF!</definedName>
    <definedName name="VERIFICATION_PRORATISATION2" localSheetId="47">#REF!</definedName>
    <definedName name="VERIFICATION_PRORATISATION2">#REF!</definedName>
    <definedName name="VIUDE_ORFAN" localSheetId="47">#REF!</definedName>
    <definedName name="VIUDE_ORFAN">#REF!</definedName>
    <definedName name="vvcwxcv" localSheetId="47" hidden="1">#REF!</definedName>
    <definedName name="vvcwxcv" hidden="1">#REF!</definedName>
    <definedName name="w" localSheetId="47" hidden="1">#REF!</definedName>
    <definedName name="w" hidden="1">#REF!</definedName>
    <definedName name="wrn.Graf95_96." localSheetId="4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47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Rapport." localSheetId="47" hidden="1">{"TABL1",#N/A,TRUE,"TABLX";"TABL2",#N/A,TRUE,"TABLX"}</definedName>
    <definedName name="wrn.Rapport." hidden="1">{"TABL1",#N/A,TRUE,"TABLX";"TABL2",#N/A,TRUE,"TABLX"}</definedName>
    <definedName name="wrn.TabARA." localSheetId="47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WW" localSheetId="47">#REF!</definedName>
    <definedName name="WW">#REF!</definedName>
    <definedName name="x" localSheetId="47" hidden="1">{"TABL1",#N/A,TRUE,"TABLX";"TABL2",#N/A,TRUE,"TABLX"}</definedName>
    <definedName name="x" hidden="1">{"TABL1",#N/A,TRUE,"TABLX";"TABL2",#N/A,TRUE,"TABLX"}</definedName>
    <definedName name="xx" localSheetId="47" hidden="1">#REF!</definedName>
    <definedName name="xx" hidden="1">#REF!</definedName>
    <definedName name="y" localSheetId="47" hidden="1">#REF!</definedName>
    <definedName name="y" hidden="1">#REF!</definedName>
    <definedName name="years" localSheetId="47">#REF!</definedName>
    <definedName name="years">#REF!</definedName>
    <definedName name="yyy" localSheetId="47">#REF!</definedName>
    <definedName name="yyy">#REF!</definedName>
    <definedName name="Z" localSheetId="47">#REF!</definedName>
    <definedName name="Z">#REF!</definedName>
    <definedName name="Z_3F39BED9_252F_4F3D_84F1_EFDC52B79657_.wvu.FilterData" localSheetId="47" hidden="1">#REF!</definedName>
    <definedName name="Z_3F39BED9_252F_4F3D_84F1_EFDC52B79657_.wvu.FilterData" hidden="1">#REF!</definedName>
    <definedName name="Z_E05BD6CD_67F8_4CD2_AB45_A42587AD9A8B_.wvu.FilterData" localSheetId="47" hidden="1">#REF!</definedName>
    <definedName name="Z_E05BD6CD_67F8_4CD2_AB45_A42587AD9A8B_.wvu.FilterData" hidden="1">#REF!</definedName>
    <definedName name="ZO2003SD">#N/A</definedName>
    <definedName name="ZO2004PR">#N/A</definedName>
    <definedName name="ZO2004SD">#N/A</definedName>
    <definedName name="ZO2005P">#N/A</definedName>
    <definedName name="ZO2005PDGTPE">#N/A</definedName>
    <definedName name="ZO2005SD">#N/A</definedName>
    <definedName name="ZO2006PROV">#N/A</definedName>
    <definedName name="ZO2006SD">#N/A</definedName>
    <definedName name="ZO2007PR">#N/A</definedName>
    <definedName name="ZO2007SD">#N/A</definedName>
    <definedName name="ZO2008PR">#N/A</definedName>
    <definedName name="ZO2008SD">#N/A</definedName>
    <definedName name="ZO2009PR">#N/A</definedName>
    <definedName name="ZO2012SD_B2010">#N/A</definedName>
    <definedName name="ZO2013PR_B2010">#N/A</definedName>
    <definedName name="ZO2013SD">#N/A</definedName>
    <definedName name="ZO2013SDA">#N/A</definedName>
    <definedName name="ZO2014PR">#N/A</definedName>
    <definedName name="ZO2014SD">#N/A</definedName>
    <definedName name="ZO2014SDA">#N/A</definedName>
    <definedName name="ZO2015P">#N/A</definedName>
    <definedName name="ZO2015SD">#N/A</definedName>
    <definedName name="ZO2015SDA">#N/A</definedName>
    <definedName name="ZO2016P">#N/A</definedName>
    <definedName name="ZO2016SDA">#N/A</definedName>
    <definedName name="_xlnm.Print_Area" localSheetId="47">#REF!</definedName>
    <definedName name="_xlnm.Print_Area">#REF!</definedName>
    <definedName name="zz" localSheetId="47">#REF!</definedName>
    <definedName name="zz">#REF!</definedName>
    <definedName name="zzz" localSheetId="47">#REF!</definedName>
    <definedName name="zzz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5" i="136" l="1"/>
  <c r="D5" i="120"/>
  <c r="D6" i="120"/>
  <c r="S5" i="124"/>
  <c r="R5" i="124"/>
  <c r="Q5" i="124"/>
  <c r="P5" i="124"/>
  <c r="M8" i="121"/>
  <c r="L8" i="121"/>
  <c r="K8" i="121"/>
  <c r="J8" i="121"/>
  <c r="I8" i="121"/>
  <c r="G8" i="121"/>
  <c r="F8" i="121"/>
  <c r="E8" i="121"/>
  <c r="D8" i="121"/>
  <c r="C8" i="121"/>
  <c r="D4" i="120"/>
  <c r="AA1" i="114"/>
  <c r="Z1" i="114"/>
  <c r="Y1" i="114"/>
  <c r="X1" i="114"/>
  <c r="W1" i="114"/>
  <c r="V1" i="114"/>
  <c r="U1" i="114"/>
  <c r="T1" i="114"/>
  <c r="S1" i="114"/>
  <c r="R1" i="114"/>
  <c r="Q1" i="114"/>
  <c r="P1" i="114"/>
  <c r="O1" i="114"/>
  <c r="N1" i="114"/>
  <c r="M1" i="114"/>
  <c r="L1" i="114"/>
  <c r="K1" i="114"/>
  <c r="J1" i="114"/>
  <c r="I1" i="114"/>
  <c r="H1" i="114"/>
  <c r="G1" i="114"/>
  <c r="F1" i="114"/>
  <c r="E1" i="114"/>
  <c r="D1" i="114"/>
  <c r="C1" i="114"/>
  <c r="B1" i="114"/>
  <c r="AA16" i="107"/>
  <c r="Z16" i="107"/>
  <c r="Y16" i="107"/>
  <c r="X16" i="107"/>
  <c r="W16" i="107"/>
  <c r="V16" i="107"/>
  <c r="U16" i="107"/>
  <c r="T16" i="107"/>
  <c r="S16" i="107"/>
  <c r="R16" i="107"/>
  <c r="Q16" i="107"/>
  <c r="P16" i="107"/>
  <c r="O16" i="107"/>
  <c r="N16" i="107"/>
  <c r="M16" i="107"/>
  <c r="L16" i="107"/>
  <c r="K16" i="107"/>
  <c r="J16" i="107"/>
  <c r="I16" i="107"/>
  <c r="H16" i="107"/>
  <c r="G16" i="107"/>
  <c r="F16" i="107"/>
  <c r="E16" i="107"/>
  <c r="D16" i="107"/>
  <c r="C16" i="107"/>
  <c r="B16" i="107"/>
  <c r="AA22" i="107"/>
  <c r="Z22" i="107"/>
  <c r="Y22" i="107"/>
  <c r="X22" i="107"/>
  <c r="W22" i="107"/>
  <c r="V22" i="107"/>
  <c r="U22" i="107"/>
  <c r="T22" i="107"/>
  <c r="S22" i="107"/>
  <c r="R22" i="107"/>
  <c r="Q22" i="107"/>
  <c r="P22" i="107"/>
  <c r="O22" i="107"/>
  <c r="N22" i="107"/>
  <c r="M22" i="107"/>
  <c r="L22" i="107"/>
  <c r="K22" i="107"/>
  <c r="J22" i="107"/>
  <c r="I22" i="107"/>
  <c r="H22" i="107"/>
  <c r="G22" i="107"/>
  <c r="F22" i="107"/>
  <c r="E22" i="107"/>
  <c r="D22" i="107"/>
  <c r="C22" i="107"/>
  <c r="B22" i="107"/>
  <c r="AA21" i="107"/>
  <c r="Z21" i="107"/>
  <c r="Y21" i="107"/>
  <c r="X21" i="107"/>
  <c r="W21" i="107"/>
  <c r="V21" i="107"/>
  <c r="U21" i="107"/>
  <c r="T21" i="107"/>
  <c r="S21" i="107"/>
  <c r="R21" i="107"/>
  <c r="Q21" i="107"/>
  <c r="P21" i="107"/>
  <c r="O21" i="107"/>
  <c r="N21" i="107"/>
  <c r="M21" i="107"/>
  <c r="L21" i="107"/>
  <c r="K21" i="107"/>
  <c r="J21" i="107"/>
  <c r="I21" i="107"/>
  <c r="H21" i="107"/>
  <c r="G21" i="107"/>
  <c r="F21" i="107"/>
  <c r="E21" i="107"/>
  <c r="D21" i="107"/>
  <c r="C21" i="107"/>
  <c r="B21" i="107"/>
  <c r="AA11" i="107"/>
  <c r="Z11" i="107"/>
  <c r="Y11" i="107"/>
  <c r="X11" i="107"/>
  <c r="W11" i="107"/>
  <c r="V11" i="107"/>
  <c r="U11" i="107"/>
  <c r="T11" i="107"/>
  <c r="S11" i="107"/>
  <c r="R11" i="107"/>
  <c r="Q11" i="107"/>
  <c r="P11" i="107"/>
  <c r="O11" i="107"/>
  <c r="N11" i="107"/>
  <c r="M11" i="107"/>
  <c r="L11" i="107"/>
  <c r="K11" i="107"/>
  <c r="J11" i="107"/>
  <c r="I11" i="107"/>
  <c r="H11" i="107"/>
  <c r="G11" i="107"/>
  <c r="F11" i="107"/>
  <c r="E11" i="107"/>
  <c r="D11" i="107"/>
  <c r="C11" i="107"/>
  <c r="B11" i="107"/>
  <c r="AA9" i="107"/>
  <c r="Z9" i="107"/>
  <c r="Y9" i="107"/>
  <c r="X9" i="107"/>
  <c r="W9" i="107"/>
  <c r="V9" i="107"/>
  <c r="U9" i="107"/>
  <c r="T9" i="107"/>
  <c r="S9" i="107"/>
  <c r="R9" i="107"/>
  <c r="Q9" i="107"/>
  <c r="P9" i="107"/>
  <c r="O9" i="107"/>
  <c r="N9" i="107"/>
  <c r="M9" i="107"/>
  <c r="L9" i="107"/>
  <c r="K9" i="107"/>
  <c r="J9" i="107"/>
  <c r="I9" i="107"/>
  <c r="H9" i="107"/>
  <c r="G9" i="107"/>
  <c r="F9" i="107"/>
  <c r="AA8" i="107"/>
  <c r="Z8" i="107"/>
  <c r="Y8" i="107"/>
  <c r="X8" i="107"/>
  <c r="W8" i="107"/>
  <c r="V8" i="107"/>
  <c r="U8" i="107"/>
  <c r="T8" i="107"/>
  <c r="S8" i="107"/>
  <c r="R8" i="107"/>
  <c r="Q8" i="107"/>
  <c r="P8" i="107"/>
  <c r="O8" i="107"/>
  <c r="N8" i="107"/>
  <c r="M8" i="107"/>
  <c r="L8" i="107"/>
  <c r="K8" i="107"/>
  <c r="J8" i="107"/>
  <c r="I8" i="107"/>
  <c r="H8" i="107"/>
  <c r="G8" i="107"/>
  <c r="F8" i="107"/>
  <c r="AA7" i="107"/>
  <c r="Z7" i="107"/>
  <c r="Y7" i="107"/>
  <c r="X7" i="107"/>
  <c r="W7" i="107"/>
  <c r="V7" i="107"/>
  <c r="U7" i="107"/>
  <c r="T7" i="107"/>
  <c r="S7" i="107"/>
  <c r="R7" i="107"/>
  <c r="Q7" i="107"/>
  <c r="P7" i="107"/>
  <c r="O7" i="107"/>
  <c r="N7" i="107"/>
  <c r="M7" i="107"/>
  <c r="L7" i="107"/>
  <c r="K7" i="107"/>
  <c r="J7" i="107"/>
  <c r="I7" i="107"/>
  <c r="H7" i="107"/>
  <c r="G7" i="107"/>
  <c r="F7" i="107"/>
  <c r="E7" i="107"/>
  <c r="D7" i="107"/>
  <c r="C7" i="107"/>
  <c r="B7" i="107"/>
  <c r="AA6" i="107"/>
  <c r="Z6" i="107"/>
  <c r="Y6" i="107"/>
  <c r="X6" i="107"/>
  <c r="W6" i="107"/>
  <c r="V6" i="107"/>
  <c r="U6" i="107"/>
  <c r="T6" i="107"/>
  <c r="S6" i="107"/>
  <c r="R6" i="107"/>
  <c r="Q6" i="107"/>
  <c r="P6" i="107"/>
  <c r="O6" i="107"/>
  <c r="N6" i="107"/>
  <c r="M6" i="107"/>
  <c r="L6" i="107"/>
  <c r="K6" i="107"/>
  <c r="J6" i="107"/>
  <c r="I6" i="107"/>
  <c r="H6" i="107"/>
  <c r="G6" i="107"/>
  <c r="F6" i="107"/>
  <c r="E6" i="107"/>
  <c r="D6" i="107"/>
  <c r="C6" i="107"/>
  <c r="B6" i="107"/>
  <c r="AA4" i="107"/>
  <c r="Z4" i="107"/>
  <c r="Y4" i="107"/>
  <c r="X4" i="107"/>
  <c r="W4" i="107"/>
  <c r="V4" i="107"/>
  <c r="U4" i="107"/>
  <c r="T4" i="107"/>
  <c r="S4" i="107"/>
  <c r="R4" i="107"/>
  <c r="Q4" i="107"/>
  <c r="P4" i="107"/>
  <c r="O4" i="107"/>
  <c r="N4" i="107"/>
  <c r="M4" i="107"/>
  <c r="L4" i="107"/>
  <c r="K4" i="107"/>
  <c r="J4" i="107"/>
  <c r="I4" i="107"/>
  <c r="H4" i="107"/>
  <c r="G4" i="107"/>
  <c r="F4" i="107"/>
  <c r="AA3" i="107"/>
  <c r="Z3" i="107"/>
  <c r="Y3" i="107"/>
  <c r="X3" i="107"/>
  <c r="W3" i="107"/>
  <c r="V3" i="107"/>
  <c r="U3" i="107"/>
  <c r="T3" i="107"/>
  <c r="S3" i="107"/>
  <c r="R3" i="107"/>
  <c r="Q3" i="107"/>
  <c r="P3" i="107"/>
  <c r="O3" i="107"/>
  <c r="N3" i="107"/>
  <c r="M3" i="107"/>
  <c r="L3" i="107"/>
  <c r="K3" i="107"/>
  <c r="J3" i="107"/>
  <c r="I3" i="107"/>
  <c r="H3" i="107"/>
  <c r="G3" i="107"/>
  <c r="F3" i="107"/>
  <c r="AA2" i="107"/>
  <c r="Z2" i="107"/>
  <c r="Y2" i="107"/>
  <c r="X2" i="107"/>
  <c r="W2" i="107"/>
  <c r="V2" i="107"/>
  <c r="U2" i="107"/>
  <c r="T2" i="107"/>
  <c r="S2" i="107"/>
  <c r="R2" i="107"/>
  <c r="Q2" i="107"/>
  <c r="P2" i="107"/>
  <c r="O2" i="107"/>
  <c r="N2" i="107"/>
  <c r="M2" i="107"/>
  <c r="L2" i="107"/>
  <c r="K2" i="107"/>
  <c r="J2" i="107"/>
  <c r="I2" i="107"/>
  <c r="H2" i="107"/>
  <c r="G2" i="107"/>
  <c r="F2" i="107"/>
  <c r="E2" i="107"/>
  <c r="D2" i="107"/>
  <c r="C2" i="107"/>
  <c r="B2" i="107"/>
  <c r="AA1" i="107"/>
  <c r="Z1" i="107"/>
  <c r="Y1" i="107"/>
  <c r="X1" i="107"/>
  <c r="W1" i="107"/>
  <c r="V1" i="107"/>
  <c r="U1" i="107"/>
  <c r="T1" i="107"/>
  <c r="S1" i="107"/>
  <c r="R1" i="107"/>
  <c r="Q1" i="107"/>
  <c r="P1" i="107"/>
  <c r="O1" i="107"/>
  <c r="N1" i="107"/>
  <c r="M1" i="107"/>
  <c r="L1" i="107"/>
  <c r="K1" i="107"/>
  <c r="J1" i="107"/>
  <c r="I1" i="107"/>
  <c r="H1" i="107"/>
  <c r="G1" i="107"/>
  <c r="F1" i="107"/>
  <c r="E1" i="107"/>
  <c r="D1" i="107"/>
  <c r="C1" i="107"/>
  <c r="B1" i="107"/>
  <c r="AE5" i="104"/>
  <c r="AD5" i="104"/>
  <c r="AC5" i="104"/>
  <c r="AB5" i="104"/>
  <c r="AA5" i="104"/>
  <c r="Z5" i="104"/>
  <c r="Y5" i="104"/>
  <c r="X5" i="104"/>
  <c r="W5" i="104"/>
  <c r="V5" i="104"/>
  <c r="U5" i="104"/>
  <c r="T5" i="104"/>
  <c r="S5" i="104"/>
  <c r="R5" i="104"/>
  <c r="Q5" i="104"/>
  <c r="P5" i="104"/>
  <c r="O5" i="104"/>
  <c r="N5" i="104"/>
  <c r="M5" i="104"/>
  <c r="L5" i="104"/>
  <c r="K5" i="104"/>
  <c r="J5" i="104"/>
  <c r="I5" i="104"/>
  <c r="H5" i="104"/>
  <c r="G5" i="104"/>
  <c r="F5" i="104"/>
  <c r="E5" i="104"/>
  <c r="D5" i="104"/>
  <c r="AM5" i="118" l="1"/>
  <c r="AK8" i="119"/>
  <c r="AL8" i="119" l="1"/>
  <c r="AA74" i="77" l="1"/>
  <c r="Z74" i="77"/>
  <c r="Y74" i="77"/>
  <c r="X74" i="77"/>
  <c r="W74" i="77"/>
  <c r="V74" i="77"/>
  <c r="U74" i="77"/>
  <c r="T74" i="77"/>
  <c r="S74" i="77"/>
  <c r="R74" i="77"/>
  <c r="Q74" i="77"/>
  <c r="P74" i="77"/>
  <c r="O74" i="77"/>
  <c r="N74" i="77"/>
  <c r="M74" i="77"/>
  <c r="L74" i="77"/>
  <c r="K74" i="77"/>
  <c r="J74" i="77"/>
  <c r="I74" i="77"/>
  <c r="H74" i="77"/>
  <c r="G74" i="77"/>
  <c r="F74" i="77"/>
  <c r="E74" i="77"/>
  <c r="D74" i="77"/>
  <c r="C74" i="77"/>
  <c r="AA73" i="77"/>
  <c r="Z73" i="77"/>
  <c r="Y73" i="77"/>
  <c r="X73" i="77"/>
  <c r="W73" i="77"/>
  <c r="V73" i="77"/>
  <c r="U73" i="77"/>
  <c r="T73" i="77"/>
  <c r="S73" i="77"/>
  <c r="R73" i="77"/>
  <c r="Q73" i="77"/>
  <c r="P73" i="77"/>
  <c r="O73" i="77"/>
  <c r="N73" i="77"/>
  <c r="M73" i="77"/>
  <c r="L73" i="77"/>
  <c r="K73" i="77"/>
  <c r="J73" i="77"/>
  <c r="I73" i="77"/>
  <c r="H73" i="77"/>
  <c r="G73" i="77"/>
  <c r="F73" i="77"/>
  <c r="E73" i="77"/>
  <c r="D73" i="77"/>
  <c r="C73" i="77"/>
  <c r="AA72" i="77"/>
  <c r="Z72" i="77"/>
  <c r="Y72" i="77"/>
  <c r="X72" i="77"/>
  <c r="W72" i="77"/>
  <c r="V72" i="77"/>
  <c r="U72" i="77"/>
  <c r="T72" i="77"/>
  <c r="S72" i="77"/>
  <c r="R72" i="77"/>
  <c r="Q72" i="77"/>
  <c r="P72" i="77"/>
  <c r="O72" i="77"/>
  <c r="N72" i="77"/>
  <c r="M72" i="77"/>
  <c r="L72" i="77"/>
  <c r="K72" i="77"/>
  <c r="J72" i="77"/>
  <c r="I72" i="77"/>
  <c r="H72" i="77"/>
  <c r="G72" i="77"/>
  <c r="F72" i="77"/>
  <c r="E72" i="77"/>
  <c r="D72" i="77"/>
  <c r="C72" i="77"/>
  <c r="AA71" i="77"/>
  <c r="Z71" i="77"/>
  <c r="Y71" i="77"/>
  <c r="X71" i="77"/>
  <c r="W71" i="77"/>
  <c r="V71" i="77"/>
  <c r="U71" i="77"/>
  <c r="T71" i="77"/>
  <c r="S71" i="77"/>
  <c r="R71" i="77"/>
  <c r="Q71" i="77"/>
  <c r="P71" i="77"/>
  <c r="O71" i="77"/>
  <c r="N71" i="77"/>
  <c r="M71" i="77"/>
  <c r="L71" i="77"/>
  <c r="K71" i="77"/>
  <c r="J71" i="77"/>
  <c r="I71" i="77"/>
  <c r="H71" i="77"/>
  <c r="G71" i="77"/>
  <c r="F71" i="77"/>
  <c r="E71" i="77"/>
  <c r="D71" i="77"/>
  <c r="C71" i="77"/>
  <c r="AA68" i="77"/>
  <c r="Z68" i="77"/>
  <c r="Y68" i="77"/>
  <c r="X68" i="77"/>
  <c r="W68" i="77"/>
  <c r="V68" i="77"/>
  <c r="U68" i="77"/>
  <c r="T68" i="77"/>
  <c r="S68" i="77"/>
  <c r="R68" i="77"/>
  <c r="Q68" i="77"/>
  <c r="P68" i="77"/>
  <c r="O68" i="77"/>
  <c r="N68" i="77"/>
  <c r="M68" i="77"/>
  <c r="L68" i="77"/>
  <c r="K68" i="77"/>
  <c r="J68" i="77"/>
  <c r="I68" i="77"/>
  <c r="H68" i="77"/>
  <c r="G68" i="77"/>
  <c r="F68" i="77"/>
  <c r="E68" i="77"/>
  <c r="D68" i="77"/>
  <c r="C68" i="77"/>
  <c r="B68" i="77"/>
  <c r="Z6" i="53" l="1"/>
  <c r="C6" i="53"/>
  <c r="H6" i="53"/>
  <c r="K6" i="53"/>
  <c r="P6" i="53"/>
  <c r="S6" i="53"/>
  <c r="X6" i="53"/>
  <c r="AA6" i="53"/>
  <c r="AC6" i="53"/>
  <c r="AE6" i="53"/>
  <c r="AF6" i="53"/>
  <c r="AG6" i="53"/>
  <c r="AH6" i="53"/>
  <c r="AI6" i="53"/>
  <c r="AK6" i="53"/>
  <c r="AM6" i="53"/>
  <c r="AN6" i="53"/>
  <c r="AO6" i="53"/>
  <c r="AP6" i="53"/>
  <c r="AQ6" i="53"/>
  <c r="AS6" i="53"/>
  <c r="AU6" i="53"/>
  <c r="AV6" i="53"/>
  <c r="AW6" i="53"/>
  <c r="AX6" i="53"/>
  <c r="AY6" i="53"/>
  <c r="B6" i="53" l="1"/>
  <c r="Y6" i="53"/>
  <c r="Q6" i="53"/>
  <c r="I6" i="53"/>
  <c r="W6" i="53"/>
  <c r="O6" i="53"/>
  <c r="G6" i="53"/>
  <c r="AT6" i="53"/>
  <c r="AL6" i="53"/>
  <c r="AD6" i="53"/>
  <c r="V6" i="53"/>
  <c r="N6" i="53"/>
  <c r="F6" i="53"/>
  <c r="U6" i="53"/>
  <c r="M6" i="53"/>
  <c r="E6" i="53"/>
  <c r="AZ6" i="53"/>
  <c r="AR6" i="53"/>
  <c r="AJ6" i="53"/>
  <c r="AB6" i="53"/>
  <c r="T6" i="53"/>
  <c r="L6" i="53"/>
  <c r="D6" i="53"/>
  <c r="R6" i="53"/>
  <c r="J6" i="53"/>
  <c r="F48" i="2" l="1"/>
  <c r="H31" i="2" s="1"/>
  <c r="G40" i="2"/>
  <c r="E34" i="2"/>
  <c r="J32" i="2"/>
  <c r="H32" i="2"/>
  <c r="D32" i="2"/>
  <c r="H30" i="2"/>
  <c r="B30" i="2"/>
  <c r="J29" i="2"/>
  <c r="D29" i="2"/>
  <c r="B29" i="2"/>
  <c r="J28" i="2"/>
  <c r="J27" i="2"/>
  <c r="B27" i="2"/>
  <c r="J26" i="2"/>
  <c r="B26" i="2"/>
  <c r="J25" i="2"/>
  <c r="H25" i="2"/>
  <c r="H24" i="2"/>
  <c r="B24" i="2"/>
  <c r="J23" i="2"/>
  <c r="B23" i="2"/>
  <c r="J22" i="2"/>
  <c r="B22" i="2"/>
  <c r="J21" i="2"/>
  <c r="H21" i="2"/>
  <c r="B21" i="2"/>
  <c r="H16" i="2"/>
  <c r="L16" i="2" s="1"/>
  <c r="L15" i="2"/>
  <c r="L14" i="2"/>
  <c r="L13" i="2"/>
  <c r="L12" i="2"/>
  <c r="L11" i="2"/>
  <c r="D11" i="2"/>
  <c r="L10" i="2"/>
  <c r="L9" i="2"/>
  <c r="L8" i="2"/>
  <c r="L7" i="2"/>
  <c r="D7" i="2"/>
  <c r="D25" i="2" s="1"/>
  <c r="L6" i="2"/>
  <c r="L5" i="2"/>
  <c r="L4" i="2"/>
  <c r="L3" i="2"/>
  <c r="D3" i="2"/>
  <c r="E3" i="2" s="1"/>
  <c r="E15" i="2" l="1"/>
  <c r="E33" i="2" s="1"/>
  <c r="D21" i="2"/>
  <c r="E21" i="2" s="1"/>
  <c r="J33" i="2"/>
  <c r="B25" i="2"/>
  <c r="B28" i="2"/>
  <c r="B31" i="2"/>
  <c r="H34" i="2"/>
  <c r="H28" i="2"/>
  <c r="E17" i="2" l="1"/>
  <c r="E35" i="2" s="1"/>
  <c r="B69" i="77" l="1"/>
  <c r="D69" i="77"/>
  <c r="L69" i="77"/>
  <c r="T69" i="77"/>
  <c r="V69" i="77" l="1"/>
  <c r="N69" i="77"/>
  <c r="F69" i="77"/>
  <c r="Z69" i="77"/>
  <c r="R69" i="77"/>
  <c r="J69" i="77"/>
  <c r="X69" i="77"/>
  <c r="P69" i="77"/>
  <c r="H69" i="77"/>
  <c r="U69" i="77"/>
  <c r="M69" i="77"/>
  <c r="E69" i="77"/>
  <c r="AA69" i="77"/>
  <c r="S69" i="77"/>
  <c r="K69" i="77"/>
  <c r="C69" i="77"/>
  <c r="Y69" i="77"/>
  <c r="Q69" i="77"/>
  <c r="I69" i="77"/>
  <c r="W69" i="77"/>
  <c r="O69" i="77"/>
  <c r="G69" i="7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CARPENTIER Jean-baptiste</author>
  </authors>
  <commentList>
    <comment ref="B2" authorId="0" shapeId="0" xr:uid="{BE1CB3AE-8A05-4786-BD1A-57F65F561855}">
      <text>
        <r>
          <rPr>
            <b/>
            <sz val="9"/>
            <color indexed="81"/>
            <rFont val="Tahoma"/>
            <family val="2"/>
          </rPr>
          <t>CARPENTIER Jean-baptiste:</t>
        </r>
        <r>
          <rPr>
            <sz val="9"/>
            <color indexed="81"/>
            <rFont val="Tahoma"/>
            <family val="2"/>
          </rPr>
          <t xml:space="preserve">
Tendanciel = Taux d'accueil fixes (cf. AWG)</t>
        </r>
      </text>
    </comment>
    <comment ref="B3" authorId="0" shapeId="0" xr:uid="{BC43CDBB-D0EE-4118-BC29-E23FD0F95B1A}">
      <text>
        <r>
          <rPr>
            <b/>
            <sz val="9"/>
            <color indexed="81"/>
            <rFont val="Tahoma"/>
            <family val="2"/>
          </rPr>
          <t>CARPENTIER Jean-baptiste:</t>
        </r>
        <r>
          <rPr>
            <sz val="9"/>
            <color indexed="81"/>
            <rFont val="Tahoma"/>
            <family val="2"/>
          </rPr>
          <t xml:space="preserve">
Tendanciel = Taux d'accueil fixes (cf. AWG)</t>
        </r>
      </text>
    </comment>
    <comment ref="B4" authorId="0" shapeId="0" xr:uid="{06040C03-18DF-4987-A681-BF74417F3198}">
      <text>
        <r>
          <rPr>
            <b/>
            <sz val="9"/>
            <color indexed="81"/>
            <rFont val="Tahoma"/>
            <family val="2"/>
          </rPr>
          <t>CARPENTIER Jean-baptiste:</t>
        </r>
        <r>
          <rPr>
            <sz val="9"/>
            <color indexed="81"/>
            <rFont val="Tahoma"/>
            <family val="2"/>
          </rPr>
          <t xml:space="preserve">
Tendanciel = Taux d'accueil fixes (cf. AWG)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CARPENTIER Jean-baptiste</author>
  </authors>
  <commentList>
    <comment ref="C4" authorId="0" shapeId="0" xr:uid="{2B696988-106C-4F96-85E6-B74166B6C9CC}">
      <text>
        <r>
          <rPr>
            <b/>
            <sz val="9"/>
            <color indexed="81"/>
            <rFont val="Tahoma"/>
            <family val="2"/>
          </rPr>
          <t>CARPENTIER Jean-baptiste:</t>
        </r>
        <r>
          <rPr>
            <sz val="9"/>
            <color indexed="81"/>
            <rFont val="Tahoma"/>
            <family val="2"/>
          </rPr>
          <t xml:space="preserve">
L'enseignement du premier degré comprend l’enseignement préélémentaire, élémentaire et l'enseignement relevant de la scolarisation des enfants en situation de handicap. L’enseignement préélémentaire dure 3 ans (ou 4 ans pour les élèves scolarisés dès l'âge de deux ans) et correspond au cycle des apprentissages premiers (cycle I). L’enseignement élémentaire dure 5 ans et correspond au cycle des apprentissages fondamentaux (cycle II) – CP, CE1 et CE2 – et aux deux premières années du cycle de consolidation (cycle III) – CM1 et CM2</t>
        </r>
      </text>
    </comment>
    <comment ref="C5" authorId="0" shapeId="0" xr:uid="{FF93DCE6-8908-48CB-850A-9998C30238BD}">
      <text>
        <r>
          <rPr>
            <b/>
            <sz val="9"/>
            <color indexed="81"/>
            <rFont val="Tahoma"/>
            <family val="2"/>
          </rPr>
          <t>CARPENTIER Jean-baptiste:</t>
        </r>
        <r>
          <rPr>
            <sz val="9"/>
            <color indexed="81"/>
            <rFont val="Tahoma"/>
            <family val="2"/>
          </rPr>
          <t xml:space="preserve">
L'enseignement du second degré fait suite à l’enseignement préélémentaire et élémentaire (premier degré). Il comporte trois cycles : 
- le premier cycle, qui couvre les années collèges (de la sixième à la troisième), 
- le second cycle général et technologique, qui prépare au baccalauréat général ou technologique, marginalement au brevet de technicien,
- le second cycle professionnel, qui prépare aux diplômes professionnels de niveau inférieur au baccalauréat (type CAP* et BEP*), ou de niveau baccalauréat (type baccalauréat professionnel).
</t>
        </r>
      </text>
    </comment>
  </commentList>
</comments>
</file>

<file path=xl/sharedStrings.xml><?xml version="1.0" encoding="utf-8"?>
<sst xmlns="http://schemas.openxmlformats.org/spreadsheetml/2006/main" count="1291" uniqueCount="464">
  <si>
    <t xml:space="preserve">Recettes </t>
  </si>
  <si>
    <t xml:space="preserve">Solde </t>
  </si>
  <si>
    <t xml:space="preserve">Dépenses </t>
  </si>
  <si>
    <t>Niveau 2 - recettes</t>
  </si>
  <si>
    <t>Mds€</t>
  </si>
  <si>
    <t>Niveau 1 - recettes</t>
  </si>
  <si>
    <t>Niveau 1</t>
  </si>
  <si>
    <t>Niveau 2</t>
  </si>
  <si>
    <t xml:space="preserve">TVA </t>
  </si>
  <si>
    <t>Prélèvements sur la consommation</t>
  </si>
  <si>
    <t>Ensemble des recettes publiques</t>
  </si>
  <si>
    <t xml:space="preserve">Protection sociale </t>
  </si>
  <si>
    <t>Vieillesse</t>
  </si>
  <si>
    <t xml:space="preserve">Taxes consommation d'énergie </t>
  </si>
  <si>
    <t xml:space="preserve">Santé, maladie, invalidité </t>
  </si>
  <si>
    <t xml:space="preserve">Fiscalité nutritionnelle </t>
  </si>
  <si>
    <t>Autre Protection sociale</t>
  </si>
  <si>
    <t>Autre</t>
  </si>
  <si>
    <t>Enseignement</t>
  </si>
  <si>
    <t>Cotisations sociales - salariés</t>
  </si>
  <si>
    <t>Prélèvements sur le revenu des ménages</t>
  </si>
  <si>
    <t xml:space="preserve">Soutien aux activités économiques </t>
  </si>
  <si>
    <t xml:space="preserve">Transports </t>
  </si>
  <si>
    <t xml:space="preserve">CSG </t>
  </si>
  <si>
    <t xml:space="preserve">Energie </t>
  </si>
  <si>
    <t>IR</t>
  </si>
  <si>
    <t>Autres branches d'activité</t>
  </si>
  <si>
    <t xml:space="preserve">Autre </t>
  </si>
  <si>
    <t xml:space="preserve">Sécurité </t>
  </si>
  <si>
    <t>Défense</t>
  </si>
  <si>
    <t>Cotisations sociales - employeurs</t>
  </si>
  <si>
    <t>Prélèvements sur les sociétés</t>
  </si>
  <si>
    <t>Ordre et sécurité intérieurs</t>
  </si>
  <si>
    <t>Impôt sur les sociétés (IS)</t>
  </si>
  <si>
    <t xml:space="preserve">Services publics généraux </t>
  </si>
  <si>
    <t xml:space="preserve">Autres impôts sur la production </t>
  </si>
  <si>
    <t xml:space="preserve">Charge d'intérêts sur la dette publique </t>
  </si>
  <si>
    <t>Prélèvements sur le capital</t>
  </si>
  <si>
    <t>Appuis à la recherche</t>
  </si>
  <si>
    <t xml:space="preserve">Recherche fondamentale </t>
  </si>
  <si>
    <t xml:space="preserve">Recettes non fiscales </t>
  </si>
  <si>
    <t>R &amp; D</t>
  </si>
  <si>
    <t xml:space="preserve">Autres recettes </t>
  </si>
  <si>
    <t xml:space="preserve">Autre  </t>
  </si>
  <si>
    <t xml:space="preserve">Besoins de financement </t>
  </si>
  <si>
    <t>Deficit</t>
  </si>
  <si>
    <t xml:space="preserve">% PIB </t>
  </si>
  <si>
    <t xml:space="preserve">IRPP </t>
  </si>
  <si>
    <t xml:space="preserve">Total recettes </t>
  </si>
  <si>
    <t>Source</t>
  </si>
  <si>
    <t>https://www.insee.fr/fr/outil-interactif/5367857/tableau/10_ECC/15_FIN</t>
  </si>
  <si>
    <t xml:space="preserve">PIB </t>
  </si>
  <si>
    <t xml:space="preserve">Pays </t>
  </si>
  <si>
    <t xml:space="preserve">Unité </t>
  </si>
  <si>
    <t>Charge d'intérêts</t>
  </si>
  <si>
    <t xml:space="preserve">Solde primaire </t>
  </si>
  <si>
    <t>Solde total</t>
  </si>
  <si>
    <t xml:space="preserve">Norvège </t>
  </si>
  <si>
    <t>Chypre</t>
  </si>
  <si>
    <t>Danemark</t>
  </si>
  <si>
    <t>Irlande</t>
  </si>
  <si>
    <t>Grèce</t>
  </si>
  <si>
    <t>Portugal</t>
  </si>
  <si>
    <t>Suisse</t>
  </si>
  <si>
    <t xml:space="preserve">Canada </t>
  </si>
  <si>
    <t xml:space="preserve">Japon </t>
  </si>
  <si>
    <t>Suède</t>
  </si>
  <si>
    <t>Pays-Bas</t>
  </si>
  <si>
    <t xml:space="preserve">Lituanie </t>
  </si>
  <si>
    <t>Estonie</t>
  </si>
  <si>
    <t>Luxembourg</t>
  </si>
  <si>
    <t>Rep. Tchèque</t>
  </si>
  <si>
    <t>Malte</t>
  </si>
  <si>
    <t>Espagne</t>
  </si>
  <si>
    <t>Lettonie</t>
  </si>
  <si>
    <t>Slovénie</t>
  </si>
  <si>
    <t>Allemagne</t>
  </si>
  <si>
    <t>Croatie</t>
  </si>
  <si>
    <t>Italie</t>
  </si>
  <si>
    <t>UE27</t>
  </si>
  <si>
    <t>Finlande</t>
  </si>
  <si>
    <t>Bulgarie</t>
  </si>
  <si>
    <t xml:space="preserve">Pays G7 </t>
  </si>
  <si>
    <t>Islande</t>
  </si>
  <si>
    <t>Autriche</t>
  </si>
  <si>
    <t>Slovaquie</t>
  </si>
  <si>
    <t>Hongrie</t>
  </si>
  <si>
    <t>France</t>
  </si>
  <si>
    <t>Belgique</t>
  </si>
  <si>
    <t>Pologne</t>
  </si>
  <si>
    <t>Roumanie</t>
  </si>
  <si>
    <t>Note</t>
  </si>
  <si>
    <t xml:space="preserve">Année </t>
  </si>
  <si>
    <t>Recettes totales</t>
  </si>
  <si>
    <t xml:space="preserve">Recettes fiscales </t>
  </si>
  <si>
    <t>Autres recettes</t>
  </si>
  <si>
    <t>Pays G7</t>
  </si>
  <si>
    <t xml:space="preserve">Données 2024 </t>
  </si>
  <si>
    <t xml:space="preserve">Classification HCSP </t>
  </si>
  <si>
    <t xml:space="preserve">Niveaux 
(axe de gauche) </t>
  </si>
  <si>
    <t xml:space="preserve">Dépenses primaires </t>
  </si>
  <si>
    <t>Depenses primaires</t>
  </si>
  <si>
    <t>Pc PPP</t>
  </si>
  <si>
    <t>Année</t>
  </si>
  <si>
    <t>Canada</t>
  </si>
  <si>
    <t>PPP - Santé</t>
  </si>
  <si>
    <t>PPP - autre</t>
  </si>
  <si>
    <t xml:space="preserve">Source </t>
  </si>
  <si>
    <t>Code</t>
  </si>
  <si>
    <t xml:space="preserve">Eurostat 2026 </t>
  </si>
  <si>
    <t xml:space="preserve">Total </t>
  </si>
  <si>
    <t>Gross Public debt - General government</t>
  </si>
  <si>
    <t>IMF - WEO April 2026</t>
  </si>
  <si>
    <t>UE-27</t>
  </si>
  <si>
    <t>Taux apparent dette</t>
  </si>
  <si>
    <t>%</t>
  </si>
  <si>
    <t>Insee 2026</t>
  </si>
  <si>
    <t>Dépenses totales</t>
  </si>
  <si>
    <t>Contributions au solde primaire</t>
  </si>
  <si>
    <t>2000-2004</t>
  </si>
  <si>
    <t>2005-2009</t>
  </si>
  <si>
    <t>2010-2014</t>
  </si>
  <si>
    <t>2015-2019</t>
  </si>
  <si>
    <t>2020-2021</t>
  </si>
  <si>
    <t xml:space="preserve">2022-2025 </t>
  </si>
  <si>
    <t>Contribution des recettes publiques</t>
  </si>
  <si>
    <t xml:space="preserve">Contributions des dépenses primaires </t>
  </si>
  <si>
    <t>Ajustement à partir du PIB potentiel (AMECO)</t>
  </si>
  <si>
    <t>solde primaire structurel</t>
  </si>
  <si>
    <t>solde primaire conjoncturel</t>
  </si>
  <si>
    <t>solde primaire</t>
  </si>
  <si>
    <t>productivité 0,7%</t>
  </si>
  <si>
    <t>productivité 0,4%</t>
  </si>
  <si>
    <t>productivité 1%</t>
  </si>
  <si>
    <t>chômage struct 7%</t>
  </si>
  <si>
    <t>chômage struct 5%</t>
  </si>
  <si>
    <t>chômage struct 10%</t>
  </si>
  <si>
    <t>r - g = 0.5</t>
  </si>
  <si>
    <t>r - g = 1</t>
  </si>
  <si>
    <t>r = g</t>
  </si>
  <si>
    <t>population active</t>
  </si>
  <si>
    <t>SMPT public</t>
  </si>
  <si>
    <t>SMPT</t>
  </si>
  <si>
    <t>IPC</t>
  </si>
  <si>
    <t>taux apparent, r - g = 0.5</t>
  </si>
  <si>
    <t>taux apparent, r - g = 1</t>
  </si>
  <si>
    <t>taux apparent, r = g</t>
  </si>
  <si>
    <t xml:space="preserve">Variation 25 50 </t>
  </si>
  <si>
    <t>% popu totale 2050</t>
  </si>
  <si>
    <t>Insee 2021</t>
  </si>
  <si>
    <t xml:space="preserve">Insee 2026 </t>
  </si>
  <si>
    <t>Moins de 
18 ans</t>
  </si>
  <si>
    <t>18 - 64 ans</t>
  </si>
  <si>
    <t xml:space="preserve">65 ans 
et plus </t>
  </si>
  <si>
    <t>0-14</t>
  </si>
  <si>
    <t>15-34</t>
  </si>
  <si>
    <t>35-54</t>
  </si>
  <si>
    <t>55-64</t>
  </si>
  <si>
    <t>65-74</t>
  </si>
  <si>
    <t>75+</t>
  </si>
  <si>
    <t>Total</t>
  </si>
  <si>
    <t>Pourcentage</t>
  </si>
  <si>
    <t xml:space="preserve">MCV et 
traitements </t>
  </si>
  <si>
    <t xml:space="preserve">Santé mentale </t>
  </si>
  <si>
    <t>Cancers</t>
  </si>
  <si>
    <t xml:space="preserve">Diabète </t>
  </si>
  <si>
    <t>0-9</t>
  </si>
  <si>
    <t xml:space="preserve">10 - 19 </t>
  </si>
  <si>
    <t>20-29</t>
  </si>
  <si>
    <t xml:space="preserve">30-39 </t>
  </si>
  <si>
    <t xml:space="preserve">40-49 </t>
  </si>
  <si>
    <t xml:space="preserve">50-59 </t>
  </si>
  <si>
    <t xml:space="preserve">60-69 </t>
  </si>
  <si>
    <t xml:space="preserve">70-79 </t>
  </si>
  <si>
    <t xml:space="preserve">80-89 </t>
  </si>
  <si>
    <t xml:space="preserve">90+ </t>
  </si>
  <si>
    <t xml:space="preserve">Dépenses totales moyennes </t>
  </si>
  <si>
    <t xml:space="preserve">Dépenses remboursées moyennes </t>
  </si>
  <si>
    <t xml:space="preserve">Tous soins confondus </t>
  </si>
  <si>
    <t xml:space="preserve">Santé 
mentale </t>
  </si>
  <si>
    <t xml:space="preserve">Observé  </t>
  </si>
  <si>
    <t xml:space="preserve">     Mds€ constants</t>
  </si>
  <si>
    <t xml:space="preserve">Projections </t>
  </si>
  <si>
    <t xml:space="preserve">Autre ALD </t>
  </si>
  <si>
    <t xml:space="preserve">Cancers </t>
  </si>
  <si>
    <t xml:space="preserve">MCV et traitements </t>
  </si>
  <si>
    <t xml:space="preserve">Prévalence perte autonomie , 2023  </t>
  </si>
  <si>
    <t>Besoins modérés 
(GIR 3-4)</t>
  </si>
  <si>
    <t>Besoins importants 
(GIR 1-2)</t>
  </si>
  <si>
    <t>Total 
(GIR 1-4)</t>
  </si>
  <si>
    <t>En %</t>
  </si>
  <si>
    <t>Etablissement</t>
  </si>
  <si>
    <t>Domicile</t>
  </si>
  <si>
    <t>TOTAL</t>
  </si>
  <si>
    <t>60 à 74 ans</t>
  </si>
  <si>
    <t>75 à 84 ans</t>
  </si>
  <si>
    <t>85 ans et plus</t>
  </si>
  <si>
    <t>60-64 ans</t>
  </si>
  <si>
    <t>65-69 ans</t>
  </si>
  <si>
    <t xml:space="preserve">Etablissements </t>
  </si>
  <si>
    <t xml:space="preserve">Domicile  </t>
  </si>
  <si>
    <t xml:space="preserve">Besoins 
importants </t>
  </si>
  <si>
    <t xml:space="preserve">Besoins 
modérés </t>
  </si>
  <si>
    <t>GIR 1-4</t>
  </si>
  <si>
    <t>GIR 1</t>
  </si>
  <si>
    <t>GIR 2</t>
  </si>
  <si>
    <t>GIR 3</t>
  </si>
  <si>
    <t>GIR 4</t>
  </si>
  <si>
    <t xml:space="preserve">Dépenses publiques </t>
  </si>
  <si>
    <t xml:space="preserve">Reste à charge </t>
  </si>
  <si>
    <t xml:space="preserve">    % reste à charge </t>
  </si>
  <si>
    <t xml:space="preserve">Domicile </t>
  </si>
  <si>
    <t>Dépenses ENSA - Personnes âgées en perte d'autonomie (Mds€ 2024)</t>
  </si>
  <si>
    <t xml:space="preserve">Mds€ 2025 </t>
  </si>
  <si>
    <t xml:space="preserve">Observé </t>
  </si>
  <si>
    <t>GIR 1-2</t>
  </si>
  <si>
    <t>GIR 3-4</t>
  </si>
  <si>
    <t>Total de bénéficiaires 
de l'APA</t>
  </si>
  <si>
    <t>Préélémentaire</t>
  </si>
  <si>
    <t xml:space="preserve">Elémentaire </t>
  </si>
  <si>
    <t xml:space="preserve">Secondaire </t>
  </si>
  <si>
    <t xml:space="preserve">Petite enfance </t>
  </si>
  <si>
    <t>Petite enfance</t>
  </si>
  <si>
    <t xml:space="preserve">        Crèche (EAJE) </t>
  </si>
  <si>
    <t xml:space="preserve">        Ecole préélémentaire </t>
  </si>
  <si>
    <t xml:space="preserve">        Assistante maternelle </t>
  </si>
  <si>
    <t xml:space="preserve">       Garde à domicile </t>
  </si>
  <si>
    <t xml:space="preserve">&lt; 3 ans 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</si>
  <si>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</si>
  <si>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</si>
  <si>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</si>
  <si>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</si>
  <si>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</si>
  <si>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</si>
  <si>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</si>
  <si>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</si>
  <si>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</si>
  <si>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12 ans</t>
  </si>
  <si>
    <t>13 ans</t>
  </si>
  <si>
    <t>14 ans</t>
  </si>
  <si>
    <t>15 ans</t>
  </si>
  <si>
    <t>16 ans</t>
  </si>
  <si>
    <t>17 ans</t>
  </si>
  <si>
    <t>18 ans</t>
  </si>
  <si>
    <t>Education nationale</t>
  </si>
  <si>
    <t>Elémentaire</t>
  </si>
  <si>
    <t>Mds constants 2025</t>
  </si>
  <si>
    <t xml:space="preserve">        Accueil formel total</t>
  </si>
  <si>
    <t>Annuel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</si>
  <si>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</si>
  <si>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</si>
  <si>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</si>
  <si>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</si>
  <si>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</si>
  <si>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</si>
  <si>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</si>
  <si>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</si>
  <si>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Encadrement </t>
  </si>
  <si>
    <t>2023</t>
  </si>
  <si>
    <t>Projections</t>
  </si>
  <si>
    <t xml:space="preserve">Coûts des aléas climatiques pris en charge par le public </t>
  </si>
  <si>
    <t>Climat actuel
(moyenne 2019 - 2023)</t>
  </si>
  <si>
    <t>Climat futur 
(2050)</t>
  </si>
  <si>
    <t xml:space="preserve">Inondations </t>
  </si>
  <si>
    <t xml:space="preserve">Sécheresse </t>
  </si>
  <si>
    <t xml:space="preserve">Tempêtes (TGN) </t>
  </si>
  <si>
    <t>Scenario</t>
  </si>
  <si>
    <t>Variable</t>
  </si>
  <si>
    <t>Unit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</si>
  <si>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</si>
  <si>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</si>
  <si>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</si>
  <si>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</si>
  <si>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</si>
  <si>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</si>
  <si>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</si>
  <si>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</si>
  <si>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</si>
  <si>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</si>
  <si>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</si>
  <si>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</si>
  <si>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</si>
  <si>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</si>
  <si>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</si>
  <si>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</si>
  <si>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</si>
  <si>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</si>
  <si>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</si>
  <si>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</si>
  <si>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</si>
  <si>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</si>
  <si>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</si>
  <si>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</si>
  <si>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</si>
  <si>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</si>
  <si>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</si>
  <si>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Total des investissements climat</t>
  </si>
  <si>
    <t xml:space="preserve">Mds EUR constants 2024 </t>
  </si>
  <si>
    <t xml:space="preserve">Mds EUR constants 2025 </t>
  </si>
  <si>
    <t xml:space="preserve">Totaux </t>
  </si>
  <si>
    <t xml:space="preserve">Administrations publiques (APU) </t>
  </si>
  <si>
    <t xml:space="preserve">Ménages et entreprises </t>
  </si>
  <si>
    <t>Énergie</t>
  </si>
  <si>
    <t>Scénario</t>
  </si>
  <si>
    <t>AME</t>
  </si>
  <si>
    <t>Électricité</t>
  </si>
  <si>
    <t xml:space="preserve">Fossile </t>
  </si>
  <si>
    <t>Unité</t>
  </si>
  <si>
    <t xml:space="preserve">SNBC </t>
  </si>
  <si>
    <t xml:space="preserve">Thermiques </t>
  </si>
  <si>
    <t>Electrique</t>
  </si>
  <si>
    <t>Hybride rechargeable</t>
  </si>
  <si>
    <t>Pétrole</t>
  </si>
  <si>
    <t xml:space="preserve">Charbon </t>
  </si>
  <si>
    <t>Prix de l'électricité</t>
  </si>
  <si>
    <t xml:space="preserve">Gaz </t>
  </si>
  <si>
    <t xml:space="preserve">Electricité </t>
  </si>
  <si>
    <t xml:space="preserve">Kérosène  </t>
  </si>
  <si>
    <t xml:space="preserve">GPL  </t>
  </si>
  <si>
    <t xml:space="preserve">Gaz naturel  </t>
  </si>
  <si>
    <t xml:space="preserve">Fioul </t>
  </si>
  <si>
    <t xml:space="preserve">Gazole </t>
  </si>
  <si>
    <t xml:space="preserve">Essence  </t>
  </si>
  <si>
    <t>Taux de référence</t>
  </si>
  <si>
    <t>Taux pondérés</t>
  </si>
  <si>
    <t xml:space="preserve">Accises </t>
  </si>
  <si>
    <t>TVA</t>
  </si>
  <si>
    <t>Solde public en 2025</t>
  </si>
  <si>
    <t xml:space="preserve">Prévision d'amélioration du solde primaire 2026 du gouvernement </t>
  </si>
  <si>
    <t>Baisse de la natalité : éducation et prestations familiales</t>
  </si>
  <si>
    <t>Indexation du barême de l'impôt sur le revenu sur l'inflation</t>
  </si>
  <si>
    <t>Indexation des prestations sociales sur l'inflation</t>
  </si>
  <si>
    <t>Dynamique des salaires publics</t>
  </si>
  <si>
    <t>Transition climatique : inv. de décarbonation et coûts des aléas climatiques</t>
  </si>
  <si>
    <t>Dynamique de l'activité économique</t>
  </si>
  <si>
    <t>Vieillissement de la population : santé et besoin en autonomie</t>
  </si>
  <si>
    <t>Veillissement de la population : retraites</t>
  </si>
  <si>
    <t>Hausse des pathologies</t>
  </si>
  <si>
    <t>Transition énergétique : baisse des assiettes énergétiques</t>
  </si>
  <si>
    <t>Fin des recettes exceptionnelles</t>
  </si>
  <si>
    <t>Hausse des charges d’intérêt</t>
  </si>
  <si>
    <t>Solde public en 2050</t>
  </si>
  <si>
    <t>Contributions 2026-2050</t>
  </si>
  <si>
    <t>Total des dépenses primaires</t>
  </si>
  <si>
    <t>Investissement des APU</t>
  </si>
  <si>
    <t>Salaires des APU</t>
  </si>
  <si>
    <t>Prestations sociales</t>
  </si>
  <si>
    <t>Consommation intermédiaire des APU</t>
  </si>
  <si>
    <t>Transferts en nature des APU</t>
  </si>
  <si>
    <t>Intérêts versés aux agents domestiques</t>
  </si>
  <si>
    <t>Total des recettes publiques</t>
  </si>
  <si>
    <t>Impôt sur le revenu</t>
  </si>
  <si>
    <t>Sentier équilibré</t>
  </si>
  <si>
    <t>Sans bouclage</t>
  </si>
  <si>
    <t>Avec bouclage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</si>
  <si>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</si>
  <si>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</si>
  <si>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</si>
  <si>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</si>
  <si>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</si>
  <si>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</si>
  <si>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</si>
  <si>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</si>
  <si>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</si>
  <si>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</si>
  <si>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</si>
  <si>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</si>
  <si>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</si>
  <si>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</si>
  <si>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</si>
  <si>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Baisse des dépenses</t>
  </si>
  <si>
    <t>Hausse des recettes</t>
  </si>
  <si>
    <t>Tendanciel</t>
  </si>
  <si>
    <t>Solde public : consolidation</t>
  </si>
  <si>
    <t>Solde primaire : consolidation</t>
  </si>
  <si>
    <t>Solde public : tendanciel</t>
  </si>
  <si>
    <t>Solde primaire : tendanciel</t>
  </si>
  <si>
    <t>Impulsion budgétaire</t>
  </si>
  <si>
    <t>Consolidation sans bouclage macroéconomique</t>
  </si>
  <si>
    <t>Taux d'emploi : 87 % en 2050</t>
  </si>
  <si>
    <t>Tendanciel, hausse des recettes sans bouclage macroéconomique</t>
  </si>
  <si>
    <t>Baisse des dépenses sans bouclage macroéconomique</t>
  </si>
  <si>
    <t>Tendanciel, baisse des dépenses sans bouclage macroéconomique</t>
  </si>
  <si>
    <t>Hausse des recettes sans bouclage macroéconomique</t>
  </si>
  <si>
    <t>Consolidation sans bouclage</t>
  </si>
  <si>
    <t>tendanciel</t>
  </si>
  <si>
    <t>redressement</t>
  </si>
  <si>
    <t>G26A dépenses primaires</t>
  </si>
  <si>
    <t>G26B recettes publiques</t>
  </si>
  <si>
    <t>G26C PIB réel</t>
  </si>
  <si>
    <t>G26D solde primaire</t>
  </si>
  <si>
    <t>G27A déficit public</t>
  </si>
  <si>
    <t>G27B Dette publique</t>
  </si>
  <si>
    <t>central</t>
  </si>
  <si>
    <t>haute</t>
  </si>
  <si>
    <t>basse</t>
  </si>
  <si>
    <t>diff haute - basse</t>
  </si>
  <si>
    <t>G29B dette publique</t>
  </si>
  <si>
    <t>G29A soldes publics</t>
  </si>
  <si>
    <t>G30C PIB réel</t>
  </si>
  <si>
    <t>G30D solde primaire</t>
  </si>
  <si>
    <t>G32A chocs taux d'emploi</t>
  </si>
  <si>
    <t>G32B chocs productivité</t>
  </si>
  <si>
    <t>G31B G32C Dette publique</t>
  </si>
  <si>
    <t>G30A G33A dépenses primaires</t>
  </si>
  <si>
    <t>G30B G33B recettes publiques</t>
  </si>
  <si>
    <t>G31A G33D déficit public</t>
  </si>
  <si>
    <t>G33C Taux de croissance PIB réel</t>
  </si>
  <si>
    <t>G25A chocs dépenses</t>
  </si>
  <si>
    <t>G25B chocs recettes</t>
  </si>
  <si>
    <t>Royaume-Uni</t>
  </si>
  <si>
    <t>États-Unis</t>
  </si>
  <si>
    <t>Rep. tchèque</t>
  </si>
  <si>
    <t>Contribution charge des intérêts</t>
  </si>
  <si>
    <t>Solde public total</t>
  </si>
  <si>
    <t>Données 2024</t>
  </si>
  <si>
    <t>G6a</t>
  </si>
  <si>
    <t>G6b</t>
  </si>
  <si>
    <t>G6e</t>
  </si>
  <si>
    <t>G6c</t>
  </si>
  <si>
    <t>G6d</t>
  </si>
  <si>
    <t>70-74 ans</t>
  </si>
  <si>
    <t>75-79 ans</t>
  </si>
  <si>
    <t>80-84 ans</t>
  </si>
  <si>
    <t>85-89 ans</t>
  </si>
  <si>
    <t>90-94 ans</t>
  </si>
  <si>
    <t>95+ ans</t>
  </si>
  <si>
    <t>Premier degré</t>
  </si>
  <si>
    <t xml:space="preserve">Second degré </t>
  </si>
  <si>
    <t xml:space="preserve">2016/ 2021 </t>
  </si>
  <si>
    <t>2021/ 2023</t>
  </si>
  <si>
    <t>Cumulé</t>
  </si>
  <si>
    <t>Familles 
bénéficiaires 
(en milliers)</t>
  </si>
  <si>
    <t>Montant mensuel moyen 
(en € constants)</t>
  </si>
  <si>
    <t xml:space="preserve">BMAF </t>
  </si>
  <si>
    <t xml:space="preserve">IPCHT </t>
  </si>
  <si>
    <t xml:space="preserve">Salaire net moyen </t>
  </si>
  <si>
    <t>Mds€ constants</t>
  </si>
  <si>
    <t>G</t>
  </si>
  <si>
    <t>Part des bénéficiaires de l'APA dans la population de plus de 60 ans, en 2023</t>
  </si>
  <si>
    <t>Taux d’encadrement dans les premier et second degrés d’enseignement (nombre d’élèves par enseignant ETP)</t>
  </si>
  <si>
    <t>Évolution des dépenses publiques d’enseignement préélémentaire, élémentaire et secondaire, 2015-2050 (en milliards d’euros constants de 2025)</t>
  </si>
  <si>
    <t>Variation du nombre de familles bénéficiaires et du montant mensuel moyen des prestations familiales, 2016-2023</t>
  </si>
  <si>
    <t>Évolution du pouvoir d’achat relatif des prestations familiales, 2002-2025  (base 2002 = 100)</t>
  </si>
  <si>
    <t>Augmentation (nombre de fois)</t>
  </si>
  <si>
    <t>€/MWh</t>
  </si>
  <si>
    <t>Taux pondérés (EUR courants)</t>
  </si>
  <si>
    <t xml:space="preserve">         Total énergies fossiles </t>
  </si>
  <si>
    <t>SNBC AME</t>
  </si>
  <si>
    <t xml:space="preserve">          TVA sans bouclage</t>
  </si>
  <si>
    <t xml:space="preserve">          TVA avec bouclage </t>
  </si>
  <si>
    <t xml:space="preserve">Mds€ Euros constants </t>
  </si>
  <si>
    <t>Malus auto</t>
  </si>
  <si>
    <t>Dynamique tendancielle des dépenses publiques liées aux prestations familiales (en milliards d’euros constants de 2025)</t>
  </si>
  <si>
    <t xml:space="preserve">Intervention  Etat </t>
  </si>
  <si>
    <t>Dépenses publiques annuelles pour la prise en charge des dommages liés aux événements climatiques extrêmes, 2025-2050 (en milliards d’euros constants de 2025)</t>
  </si>
  <si>
    <t>Investissements totaux</t>
  </si>
  <si>
    <t>Répartition entre dépenses publiques et privées</t>
  </si>
  <si>
    <t>Ventes de véhicules particuliers neufs (en milliers)</t>
  </si>
  <si>
    <t>Assiette des taxes sur l’énergie (TWh)</t>
  </si>
  <si>
    <t>Taux de référence et taux apparents d’accise, 2024,  en € / MWh</t>
  </si>
  <si>
    <t>Évolution des taux apparents d’accise, 2019 vs. 2024, en €2024 / MWh</t>
  </si>
  <si>
    <t>Évolution des recettes publiques des principales taxes à la consommation dans un scénario à politiques climatiques inchangées (en milliards d’euros constants de 2025)</t>
  </si>
  <si>
    <t>Croissance de la productivité : +2,7 % par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</si>
</sst>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_-;\-* #,##0.0_-;_-* &quot;-&quot;??_-;_-@_-"/>
    <numFmt numFmtId="165" formatCode="#,##0.0"/>
    <numFmt numFmtId="166" formatCode="0.0%"/>
    <numFmt numFmtId="167" formatCode="_-* #,##0.0\ _€_-;\-* #,##0.0\ _€_-;_-* &quot;-&quot;?\ _€_-;_-@_-"/>
    <numFmt numFmtId="168" formatCode="_-* #,##0_-;\-* #,##0_-;_-* &quot;-&quot;??_-;_-@_-"/>
    <numFmt numFmtId="169" formatCode="#,##0.#"/>
    <numFmt numFmtId="170" formatCode="0.0"/>
    <numFmt numFmtId="171" formatCode="#,##0.##########"/>
    <numFmt numFmtId="172" formatCode="_-* #,##0.00\ _€_-;\-* #,##0.00\ _€_-;_-* &quot;-&quot;??\ _€_-;_-@_-"/>
    <numFmt numFmtId="173" formatCode="_-* #,##0.000\ _€_-;\-* #,##0.000\ _€_-;_-* &quot;-&quot;??\ _€_-;_-@_-"/>
    <numFmt numFmtId="174" formatCode="_ * #,##0.0_)_ ;_ * \(#,##0.0\)_ ;_ * &quot;-&quot;??_)_ ;_ @_ "/>
    <numFmt numFmtId="175" formatCode="\+0.0"/>
    <numFmt numFmtId="176" formatCode="_-* #,##0.00\ _€_-;\-* #,##0.00\ _€_-;_-* &quot;-&quot;?\ _€_-;_-@_-"/>
  </numFmts>
  <fonts count="5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</font>
    <font>
      <b/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i/>
      <sz val="11"/>
      <color theme="1"/>
      <name val="Aptos Narrow"/>
      <family val="2"/>
      <scheme val="minor"/>
    </font>
    <font>
      <sz val="9"/>
      <name val="Open Sans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Aptos Narrow"/>
      <scheme val="minor"/>
    </font>
    <font>
      <b/>
      <sz val="11"/>
      <name val="Aptos Narrow"/>
      <scheme val="minor"/>
    </font>
    <font>
      <sz val="11"/>
      <name val="Aptos Narrow"/>
      <scheme val="minor"/>
    </font>
    <font>
      <sz val="11"/>
      <name val="Aptos Narrow"/>
      <family val="2"/>
      <scheme val="minor"/>
    </font>
    <font>
      <sz val="9"/>
      <name val="Arial"/>
      <family val="2"/>
    </font>
    <font>
      <sz val="11"/>
      <color rgb="FFFF0000"/>
      <name val="Aptos Narrow"/>
      <scheme val="minor"/>
    </font>
    <font>
      <sz val="11"/>
      <color theme="7"/>
      <name val="Aptos Narrow"/>
      <scheme val="minor"/>
    </font>
    <font>
      <sz val="11"/>
      <color theme="7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sz val="11"/>
      <color rgb="FF00B0F0"/>
      <name val="Aptos Narrow"/>
      <scheme val="minor"/>
    </font>
    <font>
      <sz val="11"/>
      <color theme="4"/>
      <name val="Aptos Narrow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Marianne"/>
    </font>
    <font>
      <b/>
      <sz val="9"/>
      <color theme="6"/>
      <name val="Marianne"/>
    </font>
    <font>
      <b/>
      <sz val="9"/>
      <color theme="0"/>
      <name val="Marianne"/>
    </font>
    <font>
      <b/>
      <sz val="10"/>
      <color theme="1"/>
      <name val="Marianne"/>
    </font>
    <font>
      <b/>
      <i/>
      <sz val="11"/>
      <color theme="7"/>
      <name val="Aptos Narrow"/>
      <scheme val="minor"/>
    </font>
    <font>
      <b/>
      <sz val="11"/>
      <name val="Marianne"/>
    </font>
    <font>
      <sz val="11"/>
      <color theme="1"/>
      <name val="Marianne"/>
    </font>
    <font>
      <b/>
      <sz val="10"/>
      <name val="Marianne"/>
    </font>
    <font>
      <b/>
      <sz val="11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Marianne"/>
    </font>
    <font>
      <sz val="11"/>
      <color theme="9"/>
      <name val="Marianne"/>
    </font>
    <font>
      <sz val="11"/>
      <name val="Marianne"/>
    </font>
    <font>
      <sz val="11"/>
      <color rgb="FFC00000"/>
      <name val="Aptos Narrow"/>
      <family val="2"/>
      <scheme val="minor"/>
    </font>
    <font>
      <sz val="10"/>
      <color theme="1"/>
      <name val="Aptos Narrow"/>
      <scheme val="minor"/>
    </font>
    <font>
      <sz val="8"/>
      <color theme="1"/>
      <name val="Marianne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Marianne"/>
    </font>
    <font>
      <i/>
      <sz val="9.5"/>
      <color theme="1"/>
      <name val="Marianne"/>
    </font>
    <font>
      <b/>
      <sz val="10"/>
      <color rgb="FF000000"/>
      <name val="Marianne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6F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  <bgColor rgb="FFFFF2CC"/>
      </patternFill>
    </fill>
  </fills>
  <borders count="4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3" fillId="0" borderId="0" applyNumberFormat="0" applyFill="0" applyBorder="0" applyAlignment="0" applyProtection="0"/>
    <xf numFmtId="0" fontId="29" fillId="0" borderId="0"/>
    <xf numFmtId="0" fontId="15" fillId="0" borderId="0"/>
    <xf numFmtId="43" fontId="15" fillId="0" borderId="0" applyFont="0" applyFill="0" applyBorder="0" applyProtection="0"/>
    <xf numFmtId="0" fontId="30" fillId="0" borderId="0"/>
    <xf numFmtId="9" fontId="15" fillId="0" borderId="0" applyFont="0" applyFill="0" applyBorder="0" applyProtection="0"/>
    <xf numFmtId="0" fontId="31" fillId="0" borderId="0"/>
    <xf numFmtId="9" fontId="31" fillId="0" borderId="0" applyFont="0" applyFill="0" applyBorder="0" applyProtection="0"/>
    <xf numFmtId="172" fontId="15" fillId="0" borderId="0" applyFont="0" applyFill="0" applyBorder="0" applyProtection="0"/>
    <xf numFmtId="0" fontId="1" fillId="0" borderId="0"/>
    <xf numFmtId="0" fontId="1" fillId="0" borderId="0"/>
    <xf numFmtId="0" fontId="13" fillId="0" borderId="0"/>
    <xf numFmtId="0" fontId="50" fillId="0" borderId="0"/>
    <xf numFmtId="9" fontId="50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62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 applyAlignment="1">
      <alignment vertical="center" wrapText="1"/>
    </xf>
    <xf numFmtId="0" fontId="1" fillId="2" borderId="1" xfId="3" applyFill="1" applyBorder="1" applyAlignment="1">
      <alignment vertical="center"/>
    </xf>
    <xf numFmtId="164" fontId="0" fillId="2" borderId="1" xfId="4" applyNumberFormat="1" applyFont="1" applyFill="1" applyBorder="1" applyAlignment="1">
      <alignment vertical="center"/>
    </xf>
    <xf numFmtId="0" fontId="7" fillId="2" borderId="1" xfId="3" applyFont="1" applyFill="1" applyBorder="1" applyAlignment="1">
      <alignment vertical="center" wrapText="1"/>
    </xf>
    <xf numFmtId="165" fontId="7" fillId="2" borderId="1" xfId="3" applyNumberFormat="1" applyFont="1" applyFill="1" applyBorder="1" applyAlignment="1">
      <alignment vertical="center"/>
    </xf>
    <xf numFmtId="166" fontId="0" fillId="0" borderId="0" xfId="5" applyNumberFormat="1" applyFont="1"/>
    <xf numFmtId="0" fontId="8" fillId="2" borderId="1" xfId="3" applyFont="1" applyFill="1" applyBorder="1" applyAlignment="1">
      <alignment vertical="center" wrapText="1"/>
    </xf>
    <xf numFmtId="164" fontId="8" fillId="2" borderId="1" xfId="4" applyNumberFormat="1" applyFont="1" applyFill="1" applyBorder="1" applyAlignment="1">
      <alignment vertical="center"/>
    </xf>
    <xf numFmtId="43" fontId="0" fillId="2" borderId="1" xfId="4" applyFont="1" applyFill="1" applyBorder="1" applyAlignment="1">
      <alignment vertical="center"/>
    </xf>
    <xf numFmtId="0" fontId="8" fillId="0" borderId="0" xfId="3" applyFont="1" applyAlignment="1">
      <alignment horizontal="center" vertical="center" wrapText="1"/>
    </xf>
    <xf numFmtId="164" fontId="8" fillId="0" borderId="0" xfId="4" applyNumberFormat="1" applyFont="1" applyAlignment="1">
      <alignment vertical="center"/>
    </xf>
    <xf numFmtId="0" fontId="1" fillId="0" borderId="0" xfId="3" applyAlignment="1">
      <alignment vertical="center"/>
    </xf>
    <xf numFmtId="0" fontId="1" fillId="2" borderId="0" xfId="3" applyFill="1" applyAlignment="1">
      <alignment vertical="center"/>
    </xf>
    <xf numFmtId="164" fontId="1" fillId="2" borderId="1" xfId="3" applyNumberFormat="1" applyFill="1" applyBorder="1"/>
    <xf numFmtId="165" fontId="9" fillId="0" borderId="0" xfId="3" applyNumberFormat="1" applyFont="1" applyAlignment="1">
      <alignment vertical="center"/>
    </xf>
    <xf numFmtId="164" fontId="0" fillId="0" borderId="0" xfId="4" applyNumberFormat="1" applyFont="1" applyAlignment="1">
      <alignment vertical="center"/>
    </xf>
    <xf numFmtId="167" fontId="1" fillId="2" borderId="1" xfId="3" applyNumberFormat="1" applyFill="1" applyBorder="1" applyAlignment="1">
      <alignment vertical="center"/>
    </xf>
    <xf numFmtId="0" fontId="8" fillId="0" borderId="0" xfId="3" applyFont="1" applyAlignment="1">
      <alignment vertical="center" wrapText="1"/>
    </xf>
    <xf numFmtId="164" fontId="0" fillId="2" borderId="0" xfId="4" applyNumberFormat="1" applyFont="1" applyFill="1" applyAlignment="1">
      <alignment vertical="center"/>
    </xf>
    <xf numFmtId="164" fontId="0" fillId="0" borderId="0" xfId="4" applyNumberFormat="1" applyFont="1"/>
    <xf numFmtId="167" fontId="1" fillId="0" borderId="0" xfId="3" applyNumberFormat="1" applyAlignment="1">
      <alignment vertical="center"/>
    </xf>
    <xf numFmtId="165" fontId="1" fillId="0" borderId="0" xfId="3" applyNumberFormat="1" applyAlignment="1">
      <alignment vertical="center"/>
    </xf>
    <xf numFmtId="165" fontId="1" fillId="0" borderId="0" xfId="3" applyNumberFormat="1" applyAlignment="1">
      <alignment horizontal="right" vertical="center"/>
    </xf>
    <xf numFmtId="165" fontId="1" fillId="0" borderId="0" xfId="3" applyNumberFormat="1" applyAlignment="1">
      <alignment horizontal="center" vertical="center"/>
    </xf>
    <xf numFmtId="164" fontId="1" fillId="0" borderId="0" xfId="3" applyNumberFormat="1"/>
    <xf numFmtId="165" fontId="1" fillId="0" borderId="0" xfId="3" applyNumberFormat="1"/>
    <xf numFmtId="165" fontId="1" fillId="0" borderId="0" xfId="3" applyNumberFormat="1" applyAlignment="1">
      <alignment horizontal="right"/>
    </xf>
    <xf numFmtId="166" fontId="0" fillId="2" borderId="1" xfId="5" applyNumberFormat="1" applyFont="1" applyFill="1" applyBorder="1" applyAlignment="1">
      <alignment vertical="center"/>
    </xf>
    <xf numFmtId="166" fontId="7" fillId="2" borderId="1" xfId="5" applyNumberFormat="1" applyFont="1" applyFill="1" applyBorder="1" applyAlignment="1">
      <alignment vertical="center"/>
    </xf>
    <xf numFmtId="166" fontId="8" fillId="2" borderId="1" xfId="5" applyNumberFormat="1" applyFont="1" applyFill="1" applyBorder="1" applyAlignment="1">
      <alignment vertical="center"/>
    </xf>
    <xf numFmtId="166" fontId="8" fillId="0" borderId="0" xfId="5" applyNumberFormat="1" applyFont="1" applyAlignment="1">
      <alignment vertical="center"/>
    </xf>
    <xf numFmtId="166" fontId="0" fillId="0" borderId="0" xfId="5" applyNumberFormat="1" applyFont="1" applyAlignment="1">
      <alignment vertical="center"/>
    </xf>
    <xf numFmtId="166" fontId="9" fillId="0" borderId="0" xfId="5" applyNumberFormat="1" applyFont="1" applyAlignment="1">
      <alignment vertical="center"/>
    </xf>
    <xf numFmtId="166" fontId="0" fillId="0" borderId="0" xfId="5" applyNumberFormat="1" applyFont="1" applyAlignment="1">
      <alignment horizontal="right" vertical="center"/>
    </xf>
    <xf numFmtId="166" fontId="0" fillId="0" borderId="0" xfId="5" applyNumberFormat="1" applyFont="1" applyAlignment="1">
      <alignment horizontal="center" vertical="center"/>
    </xf>
    <xf numFmtId="0" fontId="5" fillId="0" borderId="0" xfId="3" applyFont="1" applyAlignment="1">
      <alignment horizontal="right"/>
    </xf>
    <xf numFmtId="9" fontId="0" fillId="0" borderId="0" xfId="5" applyFont="1"/>
    <xf numFmtId="4" fontId="10" fillId="0" borderId="0" xfId="3" applyNumberFormat="1" applyFont="1" applyAlignment="1">
      <alignment horizontal="right"/>
    </xf>
    <xf numFmtId="4" fontId="1" fillId="0" borderId="0" xfId="3" applyNumberFormat="1"/>
    <xf numFmtId="165" fontId="11" fillId="0" borderId="0" xfId="3" applyNumberFormat="1" applyFont="1"/>
    <xf numFmtId="165" fontId="11" fillId="0" borderId="0" xfId="3" applyNumberFormat="1" applyFont="1" applyAlignment="1">
      <alignment horizontal="right"/>
    </xf>
    <xf numFmtId="168" fontId="12" fillId="0" borderId="0" xfId="4" applyNumberFormat="1" applyFont="1" applyFill="1"/>
    <xf numFmtId="165" fontId="14" fillId="0" borderId="0" xfId="6" applyNumberFormat="1" applyFont="1"/>
    <xf numFmtId="0" fontId="15" fillId="0" borderId="2" xfId="0" applyFont="1" applyBorder="1" applyAlignment="1">
      <alignment horizontal="left" vertical="center"/>
    </xf>
    <xf numFmtId="168" fontId="15" fillId="0" borderId="0" xfId="1" applyNumberFormat="1" applyFont="1" applyFill="1" applyAlignment="1">
      <alignment vertical="center"/>
    </xf>
    <xf numFmtId="0" fontId="16" fillId="0" borderId="0" xfId="0" applyFont="1" applyAlignment="1">
      <alignment vertical="center" wrapText="1"/>
    </xf>
    <xf numFmtId="164" fontId="16" fillId="0" borderId="0" xfId="1" applyNumberFormat="1" applyFont="1" applyFill="1" applyAlignment="1">
      <alignment vertical="center"/>
    </xf>
    <xf numFmtId="168" fontId="15" fillId="3" borderId="0" xfId="1" applyNumberFormat="1" applyFont="1" applyFill="1" applyAlignment="1">
      <alignment vertical="center"/>
    </xf>
    <xf numFmtId="168" fontId="15" fillId="0" borderId="3" xfId="1" applyNumberFormat="1" applyFont="1" applyFill="1" applyBorder="1" applyAlignment="1">
      <alignment vertical="center"/>
    </xf>
    <xf numFmtId="169" fontId="17" fillId="0" borderId="0" xfId="0" applyNumberFormat="1" applyFont="1" applyAlignment="1">
      <alignment horizontal="right" vertical="center" shrinkToFit="1"/>
    </xf>
    <xf numFmtId="170" fontId="16" fillId="0" borderId="0" xfId="0" applyNumberFormat="1" applyFont="1" applyAlignment="1">
      <alignment horizontal="right" vertical="center" shrinkToFit="1"/>
    </xf>
    <xf numFmtId="171" fontId="16" fillId="0" borderId="0" xfId="0" applyNumberFormat="1" applyFont="1" applyAlignment="1">
      <alignment horizontal="right" vertical="center" shrinkToFit="1"/>
    </xf>
    <xf numFmtId="171" fontId="17" fillId="0" borderId="0" xfId="0" applyNumberFormat="1" applyFont="1" applyAlignment="1">
      <alignment horizontal="right" vertical="center" shrinkToFit="1"/>
    </xf>
    <xf numFmtId="170" fontId="15" fillId="0" borderId="0" xfId="1" applyNumberFormat="1" applyFont="1" applyFill="1" applyAlignment="1">
      <alignment vertical="center"/>
    </xf>
    <xf numFmtId="170" fontId="15" fillId="0" borderId="3" xfId="1" applyNumberFormat="1" applyFont="1" applyFill="1" applyBorder="1" applyAlignment="1">
      <alignment vertical="center"/>
    </xf>
    <xf numFmtId="170" fontId="17" fillId="0" borderId="0" xfId="0" applyNumberFormat="1" applyFont="1" applyAlignment="1">
      <alignment horizontal="right" vertical="center" shrinkToFit="1"/>
    </xf>
    <xf numFmtId="170" fontId="15" fillId="3" borderId="0" xfId="1" applyNumberFormat="1" applyFont="1" applyFill="1" applyAlignment="1">
      <alignment vertical="center"/>
    </xf>
    <xf numFmtId="170" fontId="17" fillId="0" borderId="0" xfId="1" applyNumberFormat="1" applyFont="1" applyFill="1" applyAlignment="1">
      <alignment horizontal="right" vertical="center" shrinkToFit="1"/>
    </xf>
    <xf numFmtId="165" fontId="16" fillId="0" borderId="0" xfId="0" applyNumberFormat="1" applyFont="1" applyAlignment="1">
      <alignment horizontal="right" vertical="center" shrinkToFit="1"/>
    </xf>
    <xf numFmtId="0" fontId="0" fillId="0" borderId="3" xfId="0" applyBorder="1"/>
    <xf numFmtId="170" fontId="0" fillId="0" borderId="0" xfId="0" applyNumberFormat="1"/>
    <xf numFmtId="168" fontId="15" fillId="0" borderId="0" xfId="1" applyNumberFormat="1" applyFont="1" applyFill="1" applyBorder="1" applyAlignment="1">
      <alignment vertical="center"/>
    </xf>
    <xf numFmtId="0" fontId="0" fillId="3" borderId="0" xfId="0" applyFill="1"/>
    <xf numFmtId="170" fontId="15" fillId="3" borderId="0" xfId="1" applyNumberFormat="1" applyFont="1" applyFill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left" vertical="center"/>
    </xf>
    <xf numFmtId="168" fontId="17" fillId="0" borderId="0" xfId="1" applyNumberFormat="1" applyFont="1" applyFill="1" applyAlignment="1">
      <alignment vertical="center"/>
    </xf>
    <xf numFmtId="0" fontId="17" fillId="0" borderId="0" xfId="0" applyFont="1" applyAlignment="1">
      <alignment vertical="center" wrapText="1"/>
    </xf>
    <xf numFmtId="168" fontId="17" fillId="0" borderId="3" xfId="1" applyNumberFormat="1" applyFont="1" applyFill="1" applyBorder="1" applyAlignment="1">
      <alignment vertical="center"/>
    </xf>
    <xf numFmtId="171" fontId="17" fillId="3" borderId="0" xfId="0" applyNumberFormat="1" applyFont="1" applyFill="1" applyAlignment="1">
      <alignment horizontal="right" vertical="center" shrinkToFit="1"/>
    </xf>
    <xf numFmtId="171" fontId="19" fillId="4" borderId="0" xfId="0" applyNumberFormat="1" applyFont="1" applyFill="1" applyAlignment="1">
      <alignment horizontal="right" vertical="center" shrinkToFit="1"/>
    </xf>
    <xf numFmtId="170" fontId="17" fillId="0" borderId="0" xfId="1" applyNumberFormat="1" applyFont="1" applyFill="1" applyAlignment="1">
      <alignment vertical="center"/>
    </xf>
    <xf numFmtId="170" fontId="17" fillId="0" borderId="3" xfId="1" applyNumberFormat="1" applyFont="1" applyFill="1" applyBorder="1" applyAlignment="1">
      <alignment vertical="center"/>
    </xf>
    <xf numFmtId="170" fontId="17" fillId="3" borderId="0" xfId="1" applyNumberFormat="1" applyFont="1" applyFill="1" applyAlignment="1">
      <alignment horizontal="right" vertical="center" shrinkToFit="1"/>
    </xf>
    <xf numFmtId="171" fontId="19" fillId="0" borderId="0" xfId="0" applyNumberFormat="1" applyFont="1" applyAlignment="1">
      <alignment horizontal="right" vertical="center" shrinkToFit="1"/>
    </xf>
    <xf numFmtId="170" fontId="19" fillId="3" borderId="0" xfId="0" applyNumberFormat="1" applyFont="1" applyFill="1" applyAlignment="1">
      <alignment horizontal="right" vertical="center" shrinkToFit="1"/>
    </xf>
    <xf numFmtId="165" fontId="17" fillId="3" borderId="0" xfId="0" applyNumberFormat="1" applyFont="1" applyFill="1" applyAlignment="1">
      <alignment horizontal="right" vertical="center" shrinkToFit="1"/>
    </xf>
    <xf numFmtId="170" fontId="17" fillId="3" borderId="0" xfId="0" applyNumberFormat="1" applyFont="1" applyFill="1" applyAlignment="1">
      <alignment horizontal="right" vertical="center" shrinkToFit="1"/>
    </xf>
    <xf numFmtId="168" fontId="17" fillId="0" borderId="0" xfId="1" applyNumberFormat="1" applyFont="1" applyFill="1" applyBorder="1" applyAlignment="1">
      <alignment vertical="center"/>
    </xf>
    <xf numFmtId="170" fontId="17" fillId="3" borderId="0" xfId="0" applyNumberFormat="1" applyFont="1" applyFill="1"/>
    <xf numFmtId="0" fontId="17" fillId="0" borderId="0" xfId="0" applyFont="1"/>
    <xf numFmtId="170" fontId="17" fillId="0" borderId="0" xfId="1" applyNumberFormat="1" applyFont="1" applyFill="1" applyBorder="1" applyAlignment="1">
      <alignment vertical="center"/>
    </xf>
    <xf numFmtId="169" fontId="16" fillId="0" borderId="0" xfId="0" applyNumberFormat="1" applyFont="1" applyAlignment="1">
      <alignment horizontal="right" vertical="center" shrinkToFit="1"/>
    </xf>
    <xf numFmtId="170" fontId="19" fillId="0" borderId="0" xfId="0" applyNumberFormat="1" applyFont="1" applyAlignment="1">
      <alignment horizontal="right" vertical="center" shrinkToFit="1"/>
    </xf>
    <xf numFmtId="170" fontId="17" fillId="3" borderId="0" xfId="1" applyNumberFormat="1" applyFont="1" applyFill="1" applyAlignment="1">
      <alignment vertical="center"/>
    </xf>
    <xf numFmtId="1" fontId="15" fillId="0" borderId="2" xfId="0" applyNumberFormat="1" applyFont="1" applyBorder="1" applyAlignment="1">
      <alignment horizontal="center" vertical="center"/>
    </xf>
    <xf numFmtId="168" fontId="15" fillId="0" borderId="3" xfId="1" applyNumberFormat="1" applyFont="1" applyFill="1" applyBorder="1" applyAlignment="1">
      <alignment vertical="center" wrapText="1"/>
    </xf>
    <xf numFmtId="1" fontId="17" fillId="0" borderId="0" xfId="1" applyNumberFormat="1" applyFont="1" applyFill="1" applyAlignment="1">
      <alignment horizontal="center" vertical="center"/>
    </xf>
    <xf numFmtId="170" fontId="17" fillId="0" borderId="0" xfId="0" applyNumberFormat="1" applyFont="1" applyAlignment="1">
      <alignment vertical="center" wrapText="1"/>
    </xf>
    <xf numFmtId="170" fontId="15" fillId="0" borderId="0" xfId="1" applyNumberFormat="1" applyFont="1" applyFill="1" applyBorder="1" applyAlignment="1">
      <alignment vertical="center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164" fontId="15" fillId="0" borderId="0" xfId="1" applyNumberFormat="1" applyFont="1" applyFill="1"/>
    <xf numFmtId="0" fontId="20" fillId="0" borderId="0" xfId="0" applyFont="1" applyAlignment="1">
      <alignment horizontal="left" vertical="center" wrapText="1"/>
    </xf>
    <xf numFmtId="168" fontId="20" fillId="0" borderId="0" xfId="1" applyNumberFormat="1" applyFont="1"/>
    <xf numFmtId="0" fontId="20" fillId="0" borderId="0" xfId="0" applyFont="1"/>
    <xf numFmtId="168" fontId="15" fillId="0" borderId="0" xfId="1" applyNumberFormat="1" applyFont="1" applyFill="1" applyBorder="1" applyAlignment="1">
      <alignment horizontal="left" vertical="center"/>
    </xf>
    <xf numFmtId="164" fontId="15" fillId="0" borderId="0" xfId="1" applyNumberFormat="1" applyFont="1" applyFill="1" applyAlignment="1">
      <alignment vertical="center"/>
    </xf>
    <xf numFmtId="164" fontId="15" fillId="0" borderId="0" xfId="1" applyNumberFormat="1" applyFont="1" applyFill="1" applyAlignment="1">
      <alignment horizontal="center" vertical="center"/>
    </xf>
    <xf numFmtId="164" fontId="17" fillId="0" borderId="0" xfId="1" applyNumberFormat="1" applyFont="1" applyFill="1" applyAlignment="1">
      <alignment vertical="center"/>
    </xf>
    <xf numFmtId="1" fontId="15" fillId="0" borderId="0" xfId="1" applyNumberFormat="1" applyFont="1" applyFill="1" applyAlignment="1">
      <alignment horizontal="center" vertical="center"/>
    </xf>
    <xf numFmtId="168" fontId="0" fillId="0" borderId="0" xfId="1" applyNumberFormat="1" applyFont="1"/>
    <xf numFmtId="168" fontId="20" fillId="0" borderId="0" xfId="1" applyNumberFormat="1" applyFont="1" applyFill="1" applyAlignment="1">
      <alignment vertical="center"/>
    </xf>
    <xf numFmtId="168" fontId="0" fillId="0" borderId="0" xfId="0" applyNumberFormat="1"/>
    <xf numFmtId="168" fontId="21" fillId="0" borderId="0" xfId="1" applyNumberFormat="1" applyFont="1" applyFill="1" applyAlignment="1">
      <alignment vertical="center"/>
    </xf>
    <xf numFmtId="164" fontId="21" fillId="0" borderId="0" xfId="1" applyNumberFormat="1" applyFont="1" applyFill="1" applyAlignment="1">
      <alignment horizontal="center" vertical="center"/>
    </xf>
    <xf numFmtId="168" fontId="21" fillId="0" borderId="0" xfId="1" applyNumberFormat="1" applyFont="1"/>
    <xf numFmtId="0" fontId="15" fillId="0" borderId="0" xfId="0" applyFont="1" applyAlignment="1">
      <alignment horizontal="left" vertical="center"/>
    </xf>
    <xf numFmtId="1" fontId="17" fillId="0" borderId="0" xfId="1" applyNumberFormat="1" applyFont="1" applyFill="1" applyAlignment="1">
      <alignment vertical="center"/>
    </xf>
    <xf numFmtId="1" fontId="21" fillId="0" borderId="0" xfId="1" applyNumberFormat="1" applyFont="1" applyFill="1" applyAlignment="1">
      <alignment vertical="center"/>
    </xf>
    <xf numFmtId="168" fontId="22" fillId="0" borderId="0" xfId="1" applyNumberFormat="1" applyFont="1"/>
    <xf numFmtId="0" fontId="15" fillId="0" borderId="5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164" fontId="24" fillId="0" borderId="0" xfId="7" applyNumberFormat="1" applyFont="1" applyFill="1" applyAlignment="1">
      <alignment vertical="center"/>
    </xf>
    <xf numFmtId="0" fontId="25" fillId="0" borderId="0" xfId="0" applyFont="1" applyAlignment="1">
      <alignment horizontal="left" vertical="center"/>
    </xf>
    <xf numFmtId="164" fontId="25" fillId="0" borderId="0" xfId="0" applyNumberFormat="1" applyFont="1" applyAlignment="1">
      <alignment horizontal="left" vertical="center"/>
    </xf>
    <xf numFmtId="170" fontId="26" fillId="0" borderId="0" xfId="1" applyNumberFormat="1" applyFont="1" applyFill="1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170" fontId="15" fillId="0" borderId="0" xfId="0" applyNumberFormat="1" applyFont="1" applyAlignment="1">
      <alignment vertical="center"/>
    </xf>
    <xf numFmtId="168" fontId="24" fillId="0" borderId="0" xfId="7" applyNumberFormat="1" applyFont="1" applyFill="1" applyAlignment="1">
      <alignment vertical="center"/>
    </xf>
    <xf numFmtId="170" fontId="17" fillId="0" borderId="0" xfId="2" applyNumberFormat="1" applyFont="1" applyAlignment="1">
      <alignment horizontal="right" vertical="center" shrinkToFit="1"/>
    </xf>
    <xf numFmtId="168" fontId="27" fillId="0" borderId="0" xfId="1" applyNumberFormat="1" applyFont="1" applyFill="1" applyAlignment="1">
      <alignment horizontal="center" vertical="center"/>
    </xf>
    <xf numFmtId="168" fontId="28" fillId="0" borderId="0" xfId="1" applyNumberFormat="1" applyFont="1" applyFill="1" applyAlignment="1">
      <alignment horizontal="center" vertical="center"/>
    </xf>
    <xf numFmtId="165" fontId="17" fillId="0" borderId="0" xfId="0" applyNumberFormat="1" applyFont="1" applyAlignment="1">
      <alignment horizontal="right" vertical="center" shrinkToFit="1"/>
    </xf>
    <xf numFmtId="170" fontId="15" fillId="0" borderId="0" xfId="0" applyNumberFormat="1" applyFont="1"/>
    <xf numFmtId="2" fontId="15" fillId="0" borderId="0" xfId="0" applyNumberFormat="1" applyFont="1"/>
    <xf numFmtId="2" fontId="15" fillId="0" borderId="0" xfId="1" applyNumberFormat="1" applyFont="1" applyFill="1" applyAlignment="1">
      <alignment vertical="center"/>
    </xf>
    <xf numFmtId="2" fontId="20" fillId="0" borderId="0" xfId="0" applyNumberFormat="1" applyFont="1"/>
    <xf numFmtId="168" fontId="23" fillId="0" borderId="0" xfId="7" applyNumberFormat="1" applyFill="1" applyAlignment="1">
      <alignment vertical="center"/>
    </xf>
    <xf numFmtId="168" fontId="26" fillId="0" borderId="0" xfId="1" applyNumberFormat="1" applyFont="1" applyFill="1" applyAlignment="1">
      <alignment vertical="center"/>
    </xf>
    <xf numFmtId="1" fontId="16" fillId="0" borderId="0" xfId="1" applyNumberFormat="1" applyFont="1" applyFill="1" applyAlignment="1">
      <alignment horizontal="center" vertical="center"/>
    </xf>
    <xf numFmtId="164" fontId="26" fillId="0" borderId="0" xfId="1" applyNumberFormat="1" applyFont="1" applyFill="1" applyAlignment="1">
      <alignment vertical="center"/>
    </xf>
    <xf numFmtId="164" fontId="16" fillId="0" borderId="0" xfId="1" applyNumberFormat="1" applyFont="1" applyAlignment="1">
      <alignment horizontal="right" vertical="center" shrinkToFit="1"/>
    </xf>
    <xf numFmtId="168" fontId="26" fillId="0" borderId="0" xfId="1" applyNumberFormat="1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25" fillId="0" borderId="0" xfId="0" applyFont="1" applyAlignment="1">
      <alignment vertical="center"/>
    </xf>
    <xf numFmtId="170" fontId="0" fillId="3" borderId="0" xfId="0" applyNumberFormat="1" applyFill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6" xfId="0" applyBorder="1"/>
    <xf numFmtId="0" fontId="0" fillId="5" borderId="6" xfId="0" applyFill="1" applyBorder="1"/>
    <xf numFmtId="2" fontId="0" fillId="0" borderId="6" xfId="0" applyNumberFormat="1" applyBorder="1"/>
    <xf numFmtId="2" fontId="0" fillId="5" borderId="6" xfId="0" applyNumberFormat="1" applyFill="1" applyBorder="1"/>
    <xf numFmtId="2" fontId="0" fillId="0" borderId="0" xfId="0" applyNumberFormat="1"/>
    <xf numFmtId="0" fontId="29" fillId="0" borderId="0" xfId="8"/>
    <xf numFmtId="2" fontId="29" fillId="0" borderId="0" xfId="8" applyNumberFormat="1"/>
    <xf numFmtId="4" fontId="29" fillId="0" borderId="0" xfId="8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70" fontId="0" fillId="0" borderId="0" xfId="0" applyNumberFormat="1" applyAlignment="1">
      <alignment vertical="center"/>
    </xf>
    <xf numFmtId="166" fontId="0" fillId="0" borderId="0" xfId="2" applyNumberFormat="1" applyFont="1"/>
    <xf numFmtId="0" fontId="3" fillId="0" borderId="33" xfId="0" applyFont="1" applyBorder="1" applyAlignment="1">
      <alignment horizontal="center" vertical="center"/>
    </xf>
    <xf numFmtId="9" fontId="0" fillId="0" borderId="0" xfId="2" applyFont="1" applyAlignment="1">
      <alignment vertical="center"/>
    </xf>
    <xf numFmtId="168" fontId="26" fillId="0" borderId="0" xfId="1" applyNumberFormat="1" applyFont="1" applyAlignment="1">
      <alignment vertical="center"/>
    </xf>
    <xf numFmtId="0" fontId="0" fillId="0" borderId="0" xfId="0" applyAlignment="1">
      <alignment horizontal="left" vertical="center"/>
    </xf>
    <xf numFmtId="164" fontId="26" fillId="0" borderId="0" xfId="1" applyNumberFormat="1" applyFont="1" applyAlignment="1">
      <alignment vertical="center"/>
    </xf>
    <xf numFmtId="164" fontId="26" fillId="0" borderId="0" xfId="1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168" fontId="36" fillId="0" borderId="0" xfId="1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164" fontId="36" fillId="0" borderId="0" xfId="1" applyNumberFormat="1" applyFont="1" applyAlignment="1">
      <alignment vertical="center"/>
    </xf>
    <xf numFmtId="0" fontId="36" fillId="0" borderId="0" xfId="0" applyFont="1" applyAlignment="1">
      <alignment vertical="center"/>
    </xf>
    <xf numFmtId="164" fontId="0" fillId="0" borderId="0" xfId="1" applyNumberFormat="1" applyFont="1"/>
    <xf numFmtId="0" fontId="0" fillId="0" borderId="0" xfId="0" applyAlignment="1">
      <alignment wrapText="1"/>
    </xf>
    <xf numFmtId="167" fontId="0" fillId="0" borderId="0" xfId="0" applyNumberFormat="1"/>
    <xf numFmtId="0" fontId="37" fillId="7" borderId="0" xfId="0" applyFont="1" applyFill="1"/>
    <xf numFmtId="0" fontId="38" fillId="7" borderId="0" xfId="0" applyFont="1" applyFill="1"/>
    <xf numFmtId="0" fontId="38" fillId="0" borderId="0" xfId="0" applyFont="1"/>
    <xf numFmtId="0" fontId="39" fillId="0" borderId="33" xfId="0" applyFont="1" applyBorder="1"/>
    <xf numFmtId="0" fontId="39" fillId="0" borderId="33" xfId="0" applyFont="1" applyBorder="1" applyAlignment="1">
      <alignment horizontal="center"/>
    </xf>
    <xf numFmtId="0" fontId="38" fillId="0" borderId="33" xfId="0" applyFont="1" applyBorder="1"/>
    <xf numFmtId="165" fontId="38" fillId="0" borderId="33" xfId="0" applyNumberFormat="1" applyFont="1" applyBorder="1"/>
    <xf numFmtId="9" fontId="38" fillId="0" borderId="0" xfId="2" applyFont="1"/>
    <xf numFmtId="0" fontId="0" fillId="8" borderId="0" xfId="0" applyFill="1"/>
    <xf numFmtId="0" fontId="40" fillId="9" borderId="36" xfId="0" applyFont="1" applyFill="1" applyBorder="1" applyAlignment="1">
      <alignment horizontal="center" vertical="center"/>
    </xf>
    <xf numFmtId="174" fontId="0" fillId="0" borderId="0" xfId="1" applyNumberFormat="1" applyFont="1"/>
    <xf numFmtId="174" fontId="41" fillId="8" borderId="0" xfId="1" applyNumberFormat="1" applyFont="1" applyFill="1" applyBorder="1"/>
    <xf numFmtId="174" fontId="0" fillId="8" borderId="0" xfId="1" applyNumberFormat="1" applyFont="1" applyFill="1" applyBorder="1"/>
    <xf numFmtId="174" fontId="42" fillId="9" borderId="0" xfId="1" applyNumberFormat="1" applyFont="1" applyFill="1" applyBorder="1" applyAlignment="1">
      <alignment horizontal="center" vertical="center"/>
    </xf>
    <xf numFmtId="174" fontId="42" fillId="8" borderId="0" xfId="1" applyNumberFormat="1" applyFont="1" applyFill="1" applyBorder="1"/>
    <xf numFmtId="174" fontId="42" fillId="8" borderId="0" xfId="1" applyNumberFormat="1" applyFont="1" applyFill="1" applyBorder="1" applyAlignment="1">
      <alignment horizontal="center" vertical="center"/>
    </xf>
    <xf numFmtId="0" fontId="0" fillId="10" borderId="37" xfId="0" applyFill="1" applyBorder="1"/>
    <xf numFmtId="0" fontId="0" fillId="10" borderId="38" xfId="0" applyFill="1" applyBorder="1" applyAlignment="1">
      <alignment horizontal="center" vertical="center"/>
    </xf>
    <xf numFmtId="0" fontId="0" fillId="10" borderId="39" xfId="0" applyFill="1" applyBorder="1" applyAlignment="1">
      <alignment horizontal="center" vertical="center"/>
    </xf>
    <xf numFmtId="1" fontId="0" fillId="0" borderId="0" xfId="0" applyNumberFormat="1"/>
    <xf numFmtId="0" fontId="43" fillId="0" borderId="0" xfId="16" applyFont="1" applyAlignment="1">
      <alignment horizontal="left" vertical="center"/>
    </xf>
    <xf numFmtId="1" fontId="43" fillId="0" borderId="0" xfId="16" applyNumberFormat="1" applyFont="1" applyAlignment="1">
      <alignment horizontal="center" vertical="center"/>
    </xf>
    <xf numFmtId="0" fontId="44" fillId="0" borderId="0" xfId="16" applyFont="1" applyAlignment="1">
      <alignment horizontal="left" vertical="center"/>
    </xf>
    <xf numFmtId="0" fontId="38" fillId="0" borderId="0" xfId="16" applyFont="1" applyAlignment="1">
      <alignment horizontal="left" vertical="center"/>
    </xf>
    <xf numFmtId="170" fontId="45" fillId="0" borderId="0" xfId="16" applyNumberFormat="1" applyFont="1" applyAlignment="1">
      <alignment horizontal="center" vertical="center" wrapText="1"/>
    </xf>
    <xf numFmtId="170" fontId="45" fillId="0" borderId="0" xfId="1" applyNumberFormat="1" applyFont="1" applyFill="1" applyBorder="1" applyAlignment="1">
      <alignment horizontal="center" vertical="center"/>
    </xf>
    <xf numFmtId="0" fontId="45" fillId="0" borderId="0" xfId="16" applyFont="1" applyAlignment="1">
      <alignment horizontal="left" vertical="center"/>
    </xf>
    <xf numFmtId="0" fontId="43" fillId="0" borderId="34" xfId="16" applyFont="1" applyBorder="1" applyAlignment="1">
      <alignment horizontal="left" vertical="center"/>
    </xf>
    <xf numFmtId="170" fontId="37" fillId="0" borderId="34" xfId="16" applyNumberFormat="1" applyFont="1" applyBorder="1" applyAlignment="1">
      <alignment horizontal="center" vertical="center" wrapText="1"/>
    </xf>
    <xf numFmtId="170" fontId="37" fillId="0" borderId="34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170" fontId="0" fillId="0" borderId="0" xfId="1" applyNumberFormat="1" applyFont="1"/>
    <xf numFmtId="0" fontId="45" fillId="0" borderId="34" xfId="16" applyFont="1" applyBorder="1" applyAlignment="1">
      <alignment horizontal="left" vertical="center"/>
    </xf>
    <xf numFmtId="170" fontId="43" fillId="0" borderId="40" xfId="16" applyNumberFormat="1" applyFont="1" applyBorder="1" applyAlignment="1">
      <alignment horizontal="left" vertical="center" wrapText="1"/>
    </xf>
    <xf numFmtId="164" fontId="0" fillId="0" borderId="34" xfId="1" applyNumberFormat="1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0" fillId="0" borderId="0" xfId="1" applyNumberFormat="1" applyFont="1" applyAlignment="1">
      <alignment vertical="center"/>
    </xf>
    <xf numFmtId="166" fontId="0" fillId="0" borderId="34" xfId="2" applyNumberFormat="1" applyFont="1" applyBorder="1" applyAlignment="1">
      <alignment vertical="center"/>
    </xf>
    <xf numFmtId="0" fontId="46" fillId="0" borderId="0" xfId="8" applyFont="1" applyAlignment="1">
      <alignment horizontal="center"/>
    </xf>
    <xf numFmtId="175" fontId="46" fillId="0" borderId="0" xfId="8" applyNumberFormat="1" applyFont="1" applyAlignment="1">
      <alignment horizontal="center"/>
    </xf>
    <xf numFmtId="170" fontId="46" fillId="0" borderId="0" xfId="8" applyNumberFormat="1" applyFont="1" applyAlignment="1">
      <alignment horizontal="center"/>
    </xf>
    <xf numFmtId="0" fontId="1" fillId="0" borderId="0" xfId="17"/>
    <xf numFmtId="0" fontId="6" fillId="0" borderId="0" xfId="17" applyFont="1"/>
    <xf numFmtId="170" fontId="1" fillId="0" borderId="0" xfId="17" applyNumberFormat="1"/>
    <xf numFmtId="0" fontId="26" fillId="0" borderId="0" xfId="17" applyFont="1"/>
    <xf numFmtId="170" fontId="29" fillId="0" borderId="0" xfId="8" applyNumberFormat="1"/>
    <xf numFmtId="1" fontId="29" fillId="0" borderId="0" xfId="8" applyNumberFormat="1"/>
    <xf numFmtId="1" fontId="1" fillId="0" borderId="0" xfId="17" applyNumberFormat="1"/>
    <xf numFmtId="164" fontId="47" fillId="0" borderId="0" xfId="1" applyNumberFormat="1" applyFont="1" applyFill="1" applyAlignment="1">
      <alignment horizontal="center" vertical="center"/>
    </xf>
    <xf numFmtId="168" fontId="48" fillId="0" borderId="0" xfId="1" applyNumberFormat="1" applyFont="1"/>
    <xf numFmtId="9" fontId="0" fillId="0" borderId="0" xfId="2" applyFont="1"/>
    <xf numFmtId="49" fontId="4" fillId="0" borderId="7" xfId="18" applyNumberFormat="1" applyFont="1" applyBorder="1" applyAlignment="1">
      <alignment vertical="center"/>
    </xf>
    <xf numFmtId="49" fontId="4" fillId="0" borderId="8" xfId="18" applyNumberFormat="1" applyFont="1" applyBorder="1" applyAlignment="1">
      <alignment vertical="center"/>
    </xf>
    <xf numFmtId="49" fontId="4" fillId="11" borderId="9" xfId="18" applyNumberFormat="1" applyFont="1" applyFill="1" applyBorder="1"/>
    <xf numFmtId="49" fontId="4" fillId="0" borderId="10" xfId="18" applyNumberFormat="1" applyFont="1" applyBorder="1" applyAlignment="1">
      <alignment horizontal="center" vertical="center"/>
    </xf>
    <xf numFmtId="49" fontId="4" fillId="11" borderId="11" xfId="18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10" fontId="2" fillId="0" borderId="0" xfId="0" applyNumberFormat="1" applyFont="1" applyAlignment="1">
      <alignment vertical="center"/>
    </xf>
    <xf numFmtId="10" fontId="49" fillId="0" borderId="12" xfId="18" applyNumberFormat="1" applyFont="1" applyBorder="1" applyAlignment="1">
      <alignment horizontal="right" vertical="center"/>
    </xf>
    <xf numFmtId="10" fontId="49" fillId="0" borderId="10" xfId="18" applyNumberFormat="1" applyFont="1" applyBorder="1" applyAlignment="1">
      <alignment horizontal="right" vertical="center"/>
    </xf>
    <xf numFmtId="10" fontId="49" fillId="0" borderId="11" xfId="18" applyNumberFormat="1" applyFont="1" applyBorder="1" applyAlignment="1">
      <alignment horizontal="right" vertical="center"/>
    </xf>
    <xf numFmtId="10" fontId="49" fillId="11" borderId="11" xfId="18" applyNumberFormat="1" applyFont="1" applyFill="1" applyBorder="1" applyAlignment="1">
      <alignment horizontal="right" vertical="center"/>
    </xf>
    <xf numFmtId="10" fontId="49" fillId="12" borderId="13" xfId="18" applyNumberFormat="1" applyFont="1" applyFill="1" applyBorder="1" applyAlignment="1">
      <alignment horizontal="right" vertical="center"/>
    </xf>
    <xf numFmtId="10" fontId="49" fillId="12" borderId="14" xfId="18" applyNumberFormat="1" applyFont="1" applyFill="1" applyBorder="1" applyAlignment="1">
      <alignment horizontal="right" vertical="center"/>
    </xf>
    <xf numFmtId="10" fontId="49" fillId="12" borderId="15" xfId="18" applyNumberFormat="1" applyFont="1" applyFill="1" applyBorder="1" applyAlignment="1">
      <alignment horizontal="right" vertical="center"/>
    </xf>
    <xf numFmtId="10" fontId="49" fillId="11" borderId="15" xfId="18" applyNumberFormat="1" applyFont="1" applyFill="1" applyBorder="1" applyAlignment="1">
      <alignment horizontal="right" vertical="center"/>
    </xf>
    <xf numFmtId="10" fontId="49" fillId="12" borderId="16" xfId="18" applyNumberFormat="1" applyFont="1" applyFill="1" applyBorder="1" applyAlignment="1">
      <alignment horizontal="right" vertical="center"/>
    </xf>
    <xf numFmtId="10" fontId="49" fillId="12" borderId="17" xfId="18" applyNumberFormat="1" applyFont="1" applyFill="1" applyBorder="1" applyAlignment="1">
      <alignment horizontal="right" vertical="center"/>
    </xf>
    <xf numFmtId="10" fontId="49" fillId="12" borderId="18" xfId="18" applyNumberFormat="1" applyFont="1" applyFill="1" applyBorder="1" applyAlignment="1">
      <alignment horizontal="right" vertical="center"/>
    </xf>
    <xf numFmtId="10" fontId="49" fillId="11" borderId="18" xfId="18" applyNumberFormat="1" applyFont="1" applyFill="1" applyBorder="1" applyAlignment="1">
      <alignment horizontal="right" vertical="center"/>
    </xf>
    <xf numFmtId="49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  <xf numFmtId="0" fontId="0" fillId="3" borderId="0" xfId="0" applyFill="1" applyAlignment="1">
      <alignment vertical="center" wrapText="1"/>
    </xf>
    <xf numFmtId="168" fontId="0" fillId="3" borderId="0" xfId="1" applyNumberFormat="1" applyFont="1" applyFill="1"/>
    <xf numFmtId="0" fontId="0" fillId="3" borderId="0" xfId="0" applyFill="1" applyAlignment="1">
      <alignment vertical="center"/>
    </xf>
    <xf numFmtId="172" fontId="0" fillId="0" borderId="0" xfId="0" applyNumberFormat="1"/>
    <xf numFmtId="0" fontId="26" fillId="0" borderId="0" xfId="0" applyFont="1"/>
    <xf numFmtId="164" fontId="26" fillId="0" borderId="0" xfId="1" applyNumberFormat="1" applyFont="1"/>
    <xf numFmtId="4" fontId="10" fillId="0" borderId="0" xfId="0" applyNumberFormat="1" applyFont="1" applyAlignment="1">
      <alignment horizontal="right"/>
    </xf>
    <xf numFmtId="0" fontId="2" fillId="0" borderId="0" xfId="0" applyFont="1"/>
    <xf numFmtId="168" fontId="0" fillId="0" borderId="0" xfId="1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0" fillId="0" borderId="21" xfId="19" applyBorder="1" applyAlignment="1">
      <alignment horizontal="center" vertical="center" wrapText="1"/>
    </xf>
    <xf numFmtId="0" fontId="50" fillId="0" borderId="22" xfId="19" applyBorder="1" applyAlignment="1">
      <alignment horizontal="center" vertical="center" wrapText="1"/>
    </xf>
    <xf numFmtId="0" fontId="50" fillId="0" borderId="23" xfId="19" applyBorder="1" applyAlignment="1">
      <alignment horizontal="center" vertical="center"/>
    </xf>
    <xf numFmtId="0" fontId="50" fillId="0" borderId="24" xfId="19" applyBorder="1"/>
    <xf numFmtId="0" fontId="50" fillId="0" borderId="26" xfId="19" applyBorder="1"/>
    <xf numFmtId="170" fontId="50" fillId="0" borderId="27" xfId="20" applyNumberFormat="1" applyBorder="1"/>
    <xf numFmtId="170" fontId="50" fillId="0" borderId="28" xfId="20" applyNumberFormat="1" applyBorder="1"/>
    <xf numFmtId="170" fontId="50" fillId="0" borderId="26" xfId="20" applyNumberFormat="1" applyBorder="1"/>
    <xf numFmtId="0" fontId="50" fillId="0" borderId="29" xfId="19" applyBorder="1"/>
    <xf numFmtId="170" fontId="50" fillId="0" borderId="42" xfId="20" applyNumberFormat="1" applyBorder="1"/>
    <xf numFmtId="170" fontId="50" fillId="0" borderId="43" xfId="20" applyNumberFormat="1" applyBorder="1"/>
    <xf numFmtId="170" fontId="50" fillId="0" borderId="29" xfId="20" applyNumberFormat="1" applyBorder="1"/>
    <xf numFmtId="0" fontId="50" fillId="0" borderId="30" xfId="19" applyBorder="1"/>
    <xf numFmtId="170" fontId="50" fillId="0" borderId="31" xfId="20" applyNumberFormat="1" applyBorder="1"/>
    <xf numFmtId="170" fontId="50" fillId="0" borderId="32" xfId="20" applyNumberFormat="1" applyBorder="1"/>
    <xf numFmtId="170" fontId="50" fillId="0" borderId="30" xfId="20" applyNumberFormat="1" applyBorder="1"/>
    <xf numFmtId="0" fontId="2" fillId="0" borderId="0" xfId="0" applyFont="1" applyAlignment="1">
      <alignment vertical="center"/>
    </xf>
    <xf numFmtId="168" fontId="0" fillId="0" borderId="0" xfId="1" applyNumberFormat="1" applyFont="1" applyAlignment="1">
      <alignment vertical="center"/>
    </xf>
    <xf numFmtId="0" fontId="32" fillId="0" borderId="0" xfId="0" applyFont="1"/>
    <xf numFmtId="0" fontId="33" fillId="0" borderId="0" xfId="0" applyFont="1"/>
    <xf numFmtId="173" fontId="32" fillId="0" borderId="0" xfId="0" applyNumberFormat="1" applyFont="1"/>
    <xf numFmtId="9" fontId="32" fillId="0" borderId="0" xfId="0" applyNumberFormat="1" applyFont="1"/>
    <xf numFmtId="0" fontId="34" fillId="13" borderId="33" xfId="0" applyFont="1" applyFill="1" applyBorder="1" applyAlignment="1">
      <alignment horizontal="center" vertical="center" wrapText="1"/>
    </xf>
    <xf numFmtId="0" fontId="34" fillId="13" borderId="0" xfId="0" applyFont="1" applyFill="1" applyAlignment="1">
      <alignment horizontal="center" vertical="center" wrapText="1"/>
    </xf>
    <xf numFmtId="2" fontId="33" fillId="0" borderId="0" xfId="0" applyNumberFormat="1" applyFont="1"/>
    <xf numFmtId="166" fontId="2" fillId="0" borderId="0" xfId="2" applyNumberFormat="1" applyFont="1"/>
    <xf numFmtId="2" fontId="2" fillId="0" borderId="0" xfId="0" applyNumberFormat="1" applyFont="1"/>
    <xf numFmtId="172" fontId="18" fillId="14" borderId="44" xfId="21" applyFont="1" applyFill="1" applyBorder="1" applyAlignment="1">
      <alignment horizontal="right"/>
    </xf>
    <xf numFmtId="0" fontId="0" fillId="0" borderId="34" xfId="0" applyBorder="1" applyAlignment="1">
      <alignment vertical="center"/>
    </xf>
    <xf numFmtId="168" fontId="0" fillId="0" borderId="0" xfId="1" applyNumberFormat="1" applyFont="1" applyAlignment="1">
      <alignment wrapText="1"/>
    </xf>
    <xf numFmtId="1" fontId="2" fillId="0" borderId="0" xfId="0" applyNumberFormat="1" applyFont="1"/>
    <xf numFmtId="167" fontId="2" fillId="0" borderId="0" xfId="0" applyNumberFormat="1" applyFont="1"/>
    <xf numFmtId="176" fontId="2" fillId="0" borderId="0" xfId="0" applyNumberFormat="1" applyFont="1"/>
    <xf numFmtId="172" fontId="2" fillId="0" borderId="0" xfId="0" applyNumberFormat="1" applyFont="1"/>
    <xf numFmtId="0" fontId="0" fillId="15" borderId="0" xfId="0" applyFill="1" applyAlignment="1">
      <alignment vertical="center"/>
    </xf>
    <xf numFmtId="0" fontId="0" fillId="15" borderId="34" xfId="0" applyFill="1" applyBorder="1" applyAlignment="1">
      <alignment vertical="center"/>
    </xf>
    <xf numFmtId="0" fontId="0" fillId="8" borderId="0" xfId="0" applyFill="1" applyAlignment="1">
      <alignment horizontal="center"/>
    </xf>
    <xf numFmtId="0" fontId="7" fillId="8" borderId="33" xfId="0" applyFont="1" applyFill="1" applyBorder="1" applyAlignment="1">
      <alignment vertical="center" wrapText="1"/>
    </xf>
    <xf numFmtId="0" fontId="0" fillId="0" borderId="33" xfId="0" applyBorder="1"/>
    <xf numFmtId="0" fontId="35" fillId="6" borderId="35" xfId="0" applyFont="1" applyFill="1" applyBorder="1"/>
    <xf numFmtId="0" fontId="53" fillId="0" borderId="0" xfId="0" applyFont="1" applyAlignment="1">
      <alignment vertical="center"/>
    </xf>
    <xf numFmtId="0" fontId="0" fillId="0" borderId="0" xfId="0" applyAlignment="1"/>
    <xf numFmtId="0" fontId="54" fillId="0" borderId="0" xfId="0" applyFont="1"/>
    <xf numFmtId="168" fontId="1" fillId="0" borderId="0" xfId="1" applyNumberFormat="1" applyAlignment="1">
      <alignment vertical="center"/>
    </xf>
    <xf numFmtId="9" fontId="0" fillId="0" borderId="0" xfId="0" applyNumberFormat="1"/>
    <xf numFmtId="0" fontId="37" fillId="16" borderId="33" xfId="0" applyFont="1" applyFill="1" applyBorder="1"/>
    <xf numFmtId="165" fontId="37" fillId="16" borderId="33" xfId="0" applyNumberFormat="1" applyFont="1" applyFill="1" applyBorder="1"/>
    <xf numFmtId="170" fontId="43" fillId="8" borderId="0" xfId="16" applyNumberFormat="1" applyFont="1" applyFill="1" applyAlignment="1">
      <alignment horizontal="center" vertical="center"/>
    </xf>
    <xf numFmtId="170" fontId="43" fillId="0" borderId="40" xfId="16" applyNumberFormat="1" applyFont="1" applyBorder="1" applyAlignment="1">
      <alignment horizontal="left" vertical="center"/>
    </xf>
    <xf numFmtId="170" fontId="43" fillId="0" borderId="40" xfId="16" applyNumberFormat="1" applyFont="1" applyBorder="1" applyAlignment="1">
      <alignment horizontal="center" vertical="center"/>
    </xf>
    <xf numFmtId="0" fontId="43" fillId="0" borderId="40" xfId="16" applyFont="1" applyBorder="1" applyAlignment="1">
      <alignment horizontal="center" vertical="center"/>
    </xf>
    <xf numFmtId="0" fontId="43" fillId="0" borderId="0" xfId="16" applyFont="1" applyAlignment="1">
      <alignment horizontal="center" vertical="center"/>
    </xf>
    <xf numFmtId="170" fontId="45" fillId="8" borderId="0" xfId="16" applyNumberFormat="1" applyFont="1" applyFill="1" applyAlignment="1">
      <alignment horizontal="center" vertical="center" wrapText="1"/>
    </xf>
    <xf numFmtId="170" fontId="37" fillId="0" borderId="0" xfId="16" applyNumberFormat="1" applyFont="1" applyAlignment="1">
      <alignment horizontal="center" vertical="center" wrapText="1"/>
    </xf>
    <xf numFmtId="0" fontId="38" fillId="0" borderId="0" xfId="16" applyFont="1" applyAlignment="1">
      <alignment horizontal="center" vertical="center"/>
    </xf>
    <xf numFmtId="0" fontId="45" fillId="0" borderId="0" xfId="16" applyFont="1" applyAlignment="1">
      <alignment horizontal="center" vertical="center"/>
    </xf>
    <xf numFmtId="170" fontId="37" fillId="8" borderId="0" xfId="16" applyNumberFormat="1" applyFont="1" applyFill="1" applyAlignment="1">
      <alignment horizontal="center" vertical="center" wrapText="1"/>
    </xf>
    <xf numFmtId="0" fontId="43" fillId="0" borderId="34" xfId="16" applyFont="1" applyBorder="1" applyAlignment="1">
      <alignment horizontal="center" vertical="center"/>
    </xf>
    <xf numFmtId="164" fontId="26" fillId="0" borderId="34" xfId="0" applyNumberFormat="1" applyFont="1" applyBorder="1" applyAlignment="1">
      <alignment vertical="center"/>
    </xf>
    <xf numFmtId="9" fontId="26" fillId="0" borderId="40" xfId="2" applyFont="1" applyBorder="1" applyAlignment="1">
      <alignment vertical="center"/>
    </xf>
    <xf numFmtId="167" fontId="0" fillId="0" borderId="34" xfId="0" applyNumberFormat="1" applyBorder="1" applyAlignment="1">
      <alignment vertical="center"/>
    </xf>
    <xf numFmtId="9" fontId="15" fillId="0" borderId="0" xfId="2" applyFont="1" applyBorder="1" applyAlignment="1">
      <alignment vertical="center"/>
    </xf>
    <xf numFmtId="164" fontId="17" fillId="0" borderId="0" xfId="1" applyNumberFormat="1" applyFont="1" applyAlignment="1">
      <alignment vertical="center"/>
    </xf>
    <xf numFmtId="0" fontId="18" fillId="8" borderId="0" xfId="0" applyFont="1" applyFill="1"/>
    <xf numFmtId="0" fontId="40" fillId="8" borderId="33" xfId="0" applyFont="1" applyFill="1" applyBorder="1" applyAlignment="1">
      <alignment horizontal="center" vertical="center"/>
    </xf>
    <xf numFmtId="2" fontId="18" fillId="8" borderId="0" xfId="0" applyNumberFormat="1" applyFont="1" applyFill="1" applyAlignment="1">
      <alignment vertical="center"/>
    </xf>
    <xf numFmtId="170" fontId="18" fillId="8" borderId="0" xfId="0" applyNumberFormat="1" applyFont="1" applyFill="1" applyAlignment="1">
      <alignment vertical="center"/>
    </xf>
    <xf numFmtId="0" fontId="55" fillId="0" borderId="0" xfId="0" applyFont="1"/>
    <xf numFmtId="0" fontId="54" fillId="0" borderId="0" xfId="0" applyFont="1" applyAlignment="1">
      <alignment horizontal="left" vertical="center"/>
    </xf>
    <xf numFmtId="0" fontId="43" fillId="0" borderId="0" xfId="16" applyFont="1" applyBorder="1" applyAlignment="1">
      <alignment horizontal="center" vertical="center"/>
    </xf>
    <xf numFmtId="0" fontId="45" fillId="0" borderId="0" xfId="16" applyFont="1" applyBorder="1" applyAlignment="1">
      <alignment horizontal="center" vertical="center"/>
    </xf>
    <xf numFmtId="0" fontId="38" fillId="0" borderId="0" xfId="16" applyFont="1" applyBorder="1" applyAlignment="1">
      <alignment horizontal="center" vertical="center"/>
    </xf>
    <xf numFmtId="0" fontId="0" fillId="0" borderId="0" xfId="0" applyBorder="1"/>
    <xf numFmtId="0" fontId="43" fillId="0" borderId="40" xfId="16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165" fontId="1" fillId="0" borderId="0" xfId="3" applyNumberFormat="1" applyAlignment="1">
      <alignment horizontal="left" vertical="center"/>
    </xf>
    <xf numFmtId="0" fontId="8" fillId="0" borderId="0" xfId="3" applyFont="1" applyAlignment="1">
      <alignment horizontal="center" vertical="center" wrapText="1"/>
    </xf>
    <xf numFmtId="166" fontId="8" fillId="0" borderId="0" xfId="5" applyNumberFormat="1" applyFont="1" applyAlignment="1">
      <alignment horizontal="center" vertical="center"/>
    </xf>
    <xf numFmtId="165" fontId="1" fillId="0" borderId="0" xfId="3" applyNumberFormat="1" applyAlignment="1">
      <alignment horizontal="center" vertical="center"/>
    </xf>
    <xf numFmtId="166" fontId="0" fillId="0" borderId="0" xfId="5" applyNumberFormat="1" applyFont="1" applyAlignment="1">
      <alignment horizontal="center" vertical="center"/>
    </xf>
    <xf numFmtId="166" fontId="6" fillId="2" borderId="1" xfId="5" applyNumberFormat="1" applyFont="1" applyFill="1" applyBorder="1" applyAlignment="1">
      <alignment horizontal="center" vertical="center"/>
    </xf>
    <xf numFmtId="165" fontId="1" fillId="2" borderId="1" xfId="3" applyNumberFormat="1" applyFill="1" applyBorder="1" applyAlignment="1">
      <alignment horizontal="center" vertical="center" wrapText="1"/>
    </xf>
    <xf numFmtId="166" fontId="0" fillId="2" borderId="1" xfId="5" applyNumberFormat="1" applyFont="1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165" fontId="1" fillId="0" borderId="0" xfId="3" applyNumberFormat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" fillId="0" borderId="0" xfId="3" applyAlignment="1">
      <alignment horizontal="left" vertical="center"/>
    </xf>
    <xf numFmtId="0" fontId="1" fillId="0" borderId="0" xfId="3" applyAlignment="1">
      <alignment horizontal="center"/>
    </xf>
    <xf numFmtId="164" fontId="8" fillId="0" borderId="0" xfId="4" applyNumberFormat="1" applyFont="1" applyAlignment="1">
      <alignment horizontal="center" vertical="center"/>
    </xf>
    <xf numFmtId="165" fontId="1" fillId="2" borderId="1" xfId="3" applyNumberFormat="1" applyFill="1" applyBorder="1" applyAlignment="1">
      <alignment horizontal="center" vertical="center"/>
    </xf>
    <xf numFmtId="165" fontId="6" fillId="2" borderId="1" xfId="3" applyNumberFormat="1" applyFont="1" applyFill="1" applyBorder="1" applyAlignment="1">
      <alignment horizontal="center" vertical="center"/>
    </xf>
    <xf numFmtId="0" fontId="50" fillId="0" borderId="19" xfId="19" applyBorder="1" applyAlignment="1">
      <alignment horizontal="center" vertical="center"/>
    </xf>
    <xf numFmtId="0" fontId="50" fillId="0" borderId="20" xfId="19" applyBorder="1" applyAlignment="1">
      <alignment horizontal="center" vertical="center"/>
    </xf>
    <xf numFmtId="0" fontId="50" fillId="0" borderId="25" xfId="19" applyBorder="1" applyAlignment="1">
      <alignment horizontal="center" vertical="center"/>
    </xf>
    <xf numFmtId="0" fontId="50" fillId="0" borderId="41" xfId="19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10" borderId="0" xfId="0" applyFont="1" applyFill="1" applyAlignment="1">
      <alignment horizontal="center" vertical="center"/>
    </xf>
  </cellXfs>
  <cellStyles count="22">
    <cellStyle name="Excel.Chart" xfId="6" xr:uid="{1D999285-DE2B-4402-847D-8A41AEFA8210}"/>
    <cellStyle name="Lien hypertexte" xfId="7" builtinId="8"/>
    <cellStyle name="Milliers" xfId="1" builtinId="3"/>
    <cellStyle name="Milliers 2" xfId="4" xr:uid="{F555E03D-ECC2-473E-9B84-D85861C19C92}"/>
    <cellStyle name="Milliers 3" xfId="10" xr:uid="{70FEFB13-818B-4143-812E-EE2EC4C764EE}"/>
    <cellStyle name="Milliers 4" xfId="15" xr:uid="{AA300D69-5125-4A92-9769-0326B41F3641}"/>
    <cellStyle name="Milliers 4 2" xfId="21" xr:uid="{6BCFBD61-36D5-43B4-8B97-6598027F098E}"/>
    <cellStyle name="Normal" xfId="0" builtinId="0"/>
    <cellStyle name="Normal 12" xfId="17" xr:uid="{524DA276-28E5-4683-AF10-BD378CB1EFD4}"/>
    <cellStyle name="Normal 2" xfId="3" xr:uid="{57DAF358-20F5-4EF5-9D61-B5C618156A34}"/>
    <cellStyle name="Normal 2 2" xfId="11" xr:uid="{BB295051-5A5C-4A57-96F2-CFAF843B2D8C}"/>
    <cellStyle name="Normal 2 2 2" xfId="13" xr:uid="{9F96C970-BD65-41C2-A46E-678039DD57BD}"/>
    <cellStyle name="Normal 2 2 3" xfId="16" xr:uid="{D62EB615-E0E2-4255-A5C8-8CBDE62FBDE9}"/>
    <cellStyle name="Normal 2 2 4" xfId="19" xr:uid="{35718DEF-1022-4CE5-9592-D78ADE6682AD}"/>
    <cellStyle name="Normal 2 3" xfId="18" xr:uid="{63FA3C59-6407-4929-A94B-4C9E7004E227}"/>
    <cellStyle name="Normal 3" xfId="8" xr:uid="{EDFE9F30-D6C3-4798-9B0E-D239290EC659}"/>
    <cellStyle name="Normal 4" xfId="9" xr:uid="{F58BC710-322B-4441-8AF9-D0FB57F48B44}"/>
    <cellStyle name="Pourcentage" xfId="2" builtinId="5"/>
    <cellStyle name="Pourcentage 2" xfId="5" xr:uid="{DE163876-2262-4287-A44E-988FB90105C7}"/>
    <cellStyle name="Pourcentage 2 2" xfId="14" xr:uid="{0B0AF440-C21A-4F1C-9A12-E2007084FDE0}"/>
    <cellStyle name="Pourcentage 2 3" xfId="20" xr:uid="{93C802CA-8373-4CD0-A88C-7D28B0F5CA31}"/>
    <cellStyle name="Pourcentage 3" xfId="12" xr:uid="{129E9563-4ABA-43FF-97AB-28911AAD9B37}"/>
  </cellStyles>
  <dxfs count="3">
    <dxf>
      <numFmt numFmtId="175" formatCode="\+0.0"/>
    </dxf>
    <dxf>
      <numFmt numFmtId="175" formatCode="\+0.0"/>
    </dxf>
    <dxf>
      <numFmt numFmtId="175" formatCode="\+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1.xml"/><Relationship Id="rId21" Type="http://schemas.openxmlformats.org/officeDocument/2006/relationships/worksheet" Target="worksheets/sheet16.xml"/><Relationship Id="rId42" Type="http://schemas.openxmlformats.org/officeDocument/2006/relationships/worksheet" Target="worksheets/sheet37.xml"/><Relationship Id="rId47" Type="http://schemas.openxmlformats.org/officeDocument/2006/relationships/chartsheet" Target="chartsheets/sheet6.xml"/><Relationship Id="rId63" Type="http://schemas.openxmlformats.org/officeDocument/2006/relationships/chartsheet" Target="chartsheets/sheet17.xml"/><Relationship Id="rId68" Type="http://schemas.openxmlformats.org/officeDocument/2006/relationships/chartsheet" Target="chartsheets/sheet21.xml"/><Relationship Id="rId84" Type="http://schemas.openxmlformats.org/officeDocument/2006/relationships/sharedStrings" Target="sharedStrings.xml"/><Relationship Id="rId16" Type="http://schemas.openxmlformats.org/officeDocument/2006/relationships/chartsheet" Target="chartsheets/sheet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27.xml"/><Relationship Id="rId37" Type="http://schemas.openxmlformats.org/officeDocument/2006/relationships/worksheet" Target="worksheets/sheet32.xml"/><Relationship Id="rId53" Type="http://schemas.openxmlformats.org/officeDocument/2006/relationships/chartsheet" Target="chartsheets/sheet9.xml"/><Relationship Id="rId58" Type="http://schemas.openxmlformats.org/officeDocument/2006/relationships/chartsheet" Target="chartsheets/sheet14.xml"/><Relationship Id="rId74" Type="http://schemas.openxmlformats.org/officeDocument/2006/relationships/chartsheet" Target="chartsheets/sheet27.xml"/><Relationship Id="rId79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9" Type="http://schemas.openxmlformats.org/officeDocument/2006/relationships/chartsheet" Target="chart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17.xml"/><Relationship Id="rId27" Type="http://schemas.openxmlformats.org/officeDocument/2006/relationships/worksheet" Target="worksheets/sheet22.xml"/><Relationship Id="rId30" Type="http://schemas.openxmlformats.org/officeDocument/2006/relationships/worksheet" Target="worksheets/sheet25.xml"/><Relationship Id="rId35" Type="http://schemas.openxmlformats.org/officeDocument/2006/relationships/worksheet" Target="worksheets/sheet30.xml"/><Relationship Id="rId43" Type="http://schemas.openxmlformats.org/officeDocument/2006/relationships/worksheet" Target="worksheets/sheet38.xml"/><Relationship Id="rId48" Type="http://schemas.openxmlformats.org/officeDocument/2006/relationships/worksheet" Target="worksheets/sheet42.xml"/><Relationship Id="rId56" Type="http://schemas.openxmlformats.org/officeDocument/2006/relationships/chartsheet" Target="chartsheets/sheet12.xml"/><Relationship Id="rId64" Type="http://schemas.openxmlformats.org/officeDocument/2006/relationships/worksheet" Target="worksheets/sheet47.xml"/><Relationship Id="rId69" Type="http://schemas.openxmlformats.org/officeDocument/2006/relationships/chartsheet" Target="chartsheets/sheet22.xml"/><Relationship Id="rId77" Type="http://schemas.openxmlformats.org/officeDocument/2006/relationships/chartsheet" Target="chartsheets/sheet30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8.xml"/><Relationship Id="rId72" Type="http://schemas.openxmlformats.org/officeDocument/2006/relationships/chartsheet" Target="chartsheets/sheet25.xml"/><Relationship Id="rId80" Type="http://schemas.openxmlformats.org/officeDocument/2006/relationships/externalLink" Target="externalLinks/externalLink3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chartsheet" Target="chartsheets/sheet3.xml"/><Relationship Id="rId25" Type="http://schemas.openxmlformats.org/officeDocument/2006/relationships/worksheet" Target="worksheets/sheet20.xml"/><Relationship Id="rId33" Type="http://schemas.openxmlformats.org/officeDocument/2006/relationships/worksheet" Target="worksheets/sheet28.xml"/><Relationship Id="rId38" Type="http://schemas.openxmlformats.org/officeDocument/2006/relationships/worksheet" Target="worksheets/sheet33.xml"/><Relationship Id="rId46" Type="http://schemas.openxmlformats.org/officeDocument/2006/relationships/worksheet" Target="worksheets/sheet41.xml"/><Relationship Id="rId59" Type="http://schemas.openxmlformats.org/officeDocument/2006/relationships/worksheet" Target="worksheets/sheet45.xml"/><Relationship Id="rId67" Type="http://schemas.openxmlformats.org/officeDocument/2006/relationships/chartsheet" Target="chartsheets/sheet20.xml"/><Relationship Id="rId20" Type="http://schemas.openxmlformats.org/officeDocument/2006/relationships/worksheet" Target="worksheets/sheet15.xml"/><Relationship Id="rId41" Type="http://schemas.openxmlformats.org/officeDocument/2006/relationships/worksheet" Target="worksheets/sheet36.xml"/><Relationship Id="rId54" Type="http://schemas.openxmlformats.org/officeDocument/2006/relationships/chartsheet" Target="chartsheets/sheet10.xml"/><Relationship Id="rId62" Type="http://schemas.openxmlformats.org/officeDocument/2006/relationships/chartsheet" Target="chartsheets/sheet16.xml"/><Relationship Id="rId70" Type="http://schemas.openxmlformats.org/officeDocument/2006/relationships/chartsheet" Target="chartsheets/sheet23.xml"/><Relationship Id="rId75" Type="http://schemas.openxmlformats.org/officeDocument/2006/relationships/chartsheet" Target="chartsheets/sheet28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1.xml"/><Relationship Id="rId23" Type="http://schemas.openxmlformats.org/officeDocument/2006/relationships/worksheet" Target="worksheets/sheet18.xml"/><Relationship Id="rId28" Type="http://schemas.openxmlformats.org/officeDocument/2006/relationships/worksheet" Target="worksheets/sheet23.xml"/><Relationship Id="rId36" Type="http://schemas.openxmlformats.org/officeDocument/2006/relationships/worksheet" Target="worksheets/sheet31.xml"/><Relationship Id="rId49" Type="http://schemas.openxmlformats.org/officeDocument/2006/relationships/worksheet" Target="worksheets/sheet43.xml"/><Relationship Id="rId57" Type="http://schemas.openxmlformats.org/officeDocument/2006/relationships/chartsheet" Target="chartsheets/sheet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26.xml"/><Relationship Id="rId44" Type="http://schemas.openxmlformats.org/officeDocument/2006/relationships/worksheet" Target="worksheets/sheet39.xml"/><Relationship Id="rId52" Type="http://schemas.openxmlformats.org/officeDocument/2006/relationships/worksheet" Target="worksheets/sheet44.xml"/><Relationship Id="rId60" Type="http://schemas.openxmlformats.org/officeDocument/2006/relationships/chartsheet" Target="chartsheets/sheet15.xml"/><Relationship Id="rId65" Type="http://schemas.openxmlformats.org/officeDocument/2006/relationships/chartsheet" Target="chartsheets/sheet18.xml"/><Relationship Id="rId73" Type="http://schemas.openxmlformats.org/officeDocument/2006/relationships/chartsheet" Target="chartsheets/sheet26.xml"/><Relationship Id="rId78" Type="http://schemas.openxmlformats.org/officeDocument/2006/relationships/externalLink" Target="externalLinks/externalLink1.xml"/><Relationship Id="rId8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chartsheet" Target="chartsheets/sheet4.xml"/><Relationship Id="rId39" Type="http://schemas.openxmlformats.org/officeDocument/2006/relationships/worksheet" Target="worksheets/sheet34.xml"/><Relationship Id="rId34" Type="http://schemas.openxmlformats.org/officeDocument/2006/relationships/worksheet" Target="worksheets/sheet29.xml"/><Relationship Id="rId50" Type="http://schemas.openxmlformats.org/officeDocument/2006/relationships/chartsheet" Target="chartsheets/sheet7.xml"/><Relationship Id="rId55" Type="http://schemas.openxmlformats.org/officeDocument/2006/relationships/chartsheet" Target="chartsheets/sheet11.xml"/><Relationship Id="rId76" Type="http://schemas.openxmlformats.org/officeDocument/2006/relationships/chartsheet" Target="chartsheets/sheet29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2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worksheet" Target="worksheets/sheet19.xml"/><Relationship Id="rId40" Type="http://schemas.openxmlformats.org/officeDocument/2006/relationships/worksheet" Target="worksheets/sheet35.xml"/><Relationship Id="rId45" Type="http://schemas.openxmlformats.org/officeDocument/2006/relationships/worksheet" Target="worksheets/sheet40.xml"/><Relationship Id="rId66" Type="http://schemas.openxmlformats.org/officeDocument/2006/relationships/chartsheet" Target="chartsheets/sheet19.xml"/><Relationship Id="rId61" Type="http://schemas.openxmlformats.org/officeDocument/2006/relationships/worksheet" Target="worksheets/sheet46.xml"/><Relationship Id="rId8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2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6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48755688791124E-2"/>
          <c:y val="4.1530523150814069E-2"/>
          <c:w val="0.89202373589142891"/>
          <c:h val="0.693719080644427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G2a!$D$1</c:f>
              <c:strCache>
                <c:ptCount val="1"/>
                <c:pt idx="0">
                  <c:v>Solde primaire 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7C-4344-A3D7-9EB6893A3E0D}"/>
              </c:ext>
            </c:extLst>
          </c:dPt>
          <c:dPt>
            <c:idx val="29"/>
            <c:invertIfNegative val="0"/>
            <c:bubble3D val="0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7C-4344-A3D7-9EB6893A3E0D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7C-4344-A3D7-9EB6893A3E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G2a!$A$2:$A$37</c15:sqref>
                  </c15:fullRef>
                </c:ext>
              </c:extLst>
              <c:f>(G2a!$A$2:$A$26,G2a!$A$28:$A$37)</c:f>
              <c:strCache>
                <c:ptCount val="35"/>
                <c:pt idx="0">
                  <c:v> Norvège  </c:v>
                </c:pt>
                <c:pt idx="1">
                  <c:v> Chypre </c:v>
                </c:pt>
                <c:pt idx="2">
                  <c:v> Danemark </c:v>
                </c:pt>
                <c:pt idx="3">
                  <c:v> Irlande </c:v>
                </c:pt>
                <c:pt idx="4">
                  <c:v> Grèce </c:v>
                </c:pt>
                <c:pt idx="5">
                  <c:v> Portugal </c:v>
                </c:pt>
                <c:pt idx="6">
                  <c:v> Suisse </c:v>
                </c:pt>
                <c:pt idx="7">
                  <c:v>Canada </c:v>
                </c:pt>
                <c:pt idx="8">
                  <c:v>Japon </c:v>
                </c:pt>
                <c:pt idx="9">
                  <c:v> Suède </c:v>
                </c:pt>
                <c:pt idx="10">
                  <c:v> Pays-Bas </c:v>
                </c:pt>
                <c:pt idx="11">
                  <c:v> Lituanie  </c:v>
                </c:pt>
                <c:pt idx="12">
                  <c:v> Estonie </c:v>
                </c:pt>
                <c:pt idx="13">
                  <c:v> Luxembourg </c:v>
                </c:pt>
                <c:pt idx="14">
                  <c:v> Rep. Tchèque </c:v>
                </c:pt>
                <c:pt idx="15">
                  <c:v> Malte </c:v>
                </c:pt>
                <c:pt idx="16">
                  <c:v> Espagne </c:v>
                </c:pt>
                <c:pt idx="17">
                  <c:v> Lettonie </c:v>
                </c:pt>
                <c:pt idx="18">
                  <c:v> Slovénie </c:v>
                </c:pt>
                <c:pt idx="19">
                  <c:v> Allemagne </c:v>
                </c:pt>
                <c:pt idx="20">
                  <c:v> Croatie </c:v>
                </c:pt>
                <c:pt idx="21">
                  <c:v> Italie </c:v>
                </c:pt>
                <c:pt idx="22">
                  <c:v> UE27 </c:v>
                </c:pt>
                <c:pt idx="23">
                  <c:v> Finlande </c:v>
                </c:pt>
                <c:pt idx="24">
                  <c:v> Bulgarie </c:v>
                </c:pt>
                <c:pt idx="25">
                  <c:v> Islande </c:v>
                </c:pt>
                <c:pt idx="26">
                  <c:v> Autriche </c:v>
                </c:pt>
                <c:pt idx="27">
                  <c:v> Slovaquie </c:v>
                </c:pt>
                <c:pt idx="28">
                  <c:v> Hongrie </c:v>
                </c:pt>
                <c:pt idx="29">
                  <c:v> France </c:v>
                </c:pt>
                <c:pt idx="30">
                  <c:v> Belgique </c:v>
                </c:pt>
                <c:pt idx="31">
                  <c:v>Royaume-Uni</c:v>
                </c:pt>
                <c:pt idx="32">
                  <c:v>États-Unis</c:v>
                </c:pt>
                <c:pt idx="33">
                  <c:v> Pologne </c:v>
                </c:pt>
                <c:pt idx="34">
                  <c:v> Roumanie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G2a!$D$2:$D$37</c15:sqref>
                  </c15:fullRef>
                </c:ext>
              </c:extLst>
              <c:f>(G2a!$D$2:$D$26,G2a!$D$28:$D$37)</c:f>
              <c:numCache>
                <c:formatCode>0.0</c:formatCode>
                <c:ptCount val="35"/>
                <c:pt idx="0">
                  <c:v>16.745699711339149</c:v>
                </c:pt>
                <c:pt idx="1">
                  <c:v>4.5</c:v>
                </c:pt>
                <c:pt idx="2">
                  <c:v>3.6999999999999957</c:v>
                </c:pt>
                <c:pt idx="3">
                  <c:v>2.1999999999999993</c:v>
                </c:pt>
                <c:pt idx="4">
                  <c:v>4.9000000000000057</c:v>
                </c:pt>
                <c:pt idx="5">
                  <c:v>2.5999999999999943</c:v>
                </c:pt>
                <c:pt idx="6">
                  <c:v>0.9227366116636162</c:v>
                </c:pt>
                <c:pt idx="7">
                  <c:v>2.6310960050883025</c:v>
                </c:pt>
                <c:pt idx="8">
                  <c:v>0.59799582149147312</c:v>
                </c:pt>
                <c:pt idx="9">
                  <c:v>-0.69999999999999574</c:v>
                </c:pt>
                <c:pt idx="10">
                  <c:v>-0.89999999999999858</c:v>
                </c:pt>
                <c:pt idx="11">
                  <c:v>-0.90000000000000568</c:v>
                </c:pt>
                <c:pt idx="12">
                  <c:v>-1.5</c:v>
                </c:pt>
                <c:pt idx="13">
                  <c:v>-1.7000000000000028</c:v>
                </c:pt>
                <c:pt idx="14">
                  <c:v>-0.90000000000000568</c:v>
                </c:pt>
                <c:pt idx="15">
                  <c:v>-1</c:v>
                </c:pt>
                <c:pt idx="16">
                  <c:v>0</c:v>
                </c:pt>
                <c:pt idx="17">
                  <c:v>-1.3999999999999986</c:v>
                </c:pt>
                <c:pt idx="18">
                  <c:v>-1.2000000000000028</c:v>
                </c:pt>
                <c:pt idx="19">
                  <c:v>-1.5</c:v>
                </c:pt>
                <c:pt idx="20">
                  <c:v>-1.6000000000000014</c:v>
                </c:pt>
                <c:pt idx="21">
                  <c:v>0.79999999999999716</c:v>
                </c:pt>
                <c:pt idx="22">
                  <c:v>-1.2000000000000028</c:v>
                </c:pt>
                <c:pt idx="23">
                  <c:v>-1.7999999999999972</c:v>
                </c:pt>
                <c:pt idx="24">
                  <c:v>-2.8000000000000043</c:v>
                </c:pt>
                <c:pt idx="25">
                  <c:v>1.0562294113047415</c:v>
                </c:pt>
                <c:pt idx="26">
                  <c:v>-2.6000000000000014</c:v>
                </c:pt>
                <c:pt idx="27">
                  <c:v>-2.8999999999999986</c:v>
                </c:pt>
                <c:pt idx="28">
                  <c:v>-0.89999999999999858</c:v>
                </c:pt>
                <c:pt idx="29">
                  <c:v>-2.8999999999999986</c:v>
                </c:pt>
                <c:pt idx="30">
                  <c:v>-3</c:v>
                </c:pt>
                <c:pt idx="31">
                  <c:v>-3.5361413179777159</c:v>
                </c:pt>
                <c:pt idx="32">
                  <c:v>-2.48545233738081</c:v>
                </c:pt>
                <c:pt idx="33">
                  <c:v>-4.7999999999999972</c:v>
                </c:pt>
                <c:pt idx="34">
                  <c:v>-5.1000000000000014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G2a!$D$27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solidFill>
                        <a:sysClr val="windowText" lastClr="000000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107C-4344-A3D7-9EB6893A3E0D}"/>
            </c:ext>
          </c:extLst>
        </c:ser>
        <c:ser>
          <c:idx val="1"/>
          <c:order val="1"/>
          <c:tx>
            <c:strRef>
              <c:f>G2a!$C$1</c:f>
              <c:strCache>
                <c:ptCount val="1"/>
                <c:pt idx="0">
                  <c:v> Charge d'intérêts </c:v>
                </c:pt>
              </c:strCache>
            </c:strRef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G2a!$A$2:$A$37</c15:sqref>
                  </c15:fullRef>
                </c:ext>
              </c:extLst>
              <c:f>(G2a!$A$2:$A$26,G2a!$A$28:$A$37)</c:f>
              <c:strCache>
                <c:ptCount val="35"/>
                <c:pt idx="0">
                  <c:v> Norvège  </c:v>
                </c:pt>
                <c:pt idx="1">
                  <c:v> Chypre </c:v>
                </c:pt>
                <c:pt idx="2">
                  <c:v> Danemark </c:v>
                </c:pt>
                <c:pt idx="3">
                  <c:v> Irlande </c:v>
                </c:pt>
                <c:pt idx="4">
                  <c:v> Grèce </c:v>
                </c:pt>
                <c:pt idx="5">
                  <c:v> Portugal </c:v>
                </c:pt>
                <c:pt idx="6">
                  <c:v> Suisse </c:v>
                </c:pt>
                <c:pt idx="7">
                  <c:v>Canada </c:v>
                </c:pt>
                <c:pt idx="8">
                  <c:v>Japon </c:v>
                </c:pt>
                <c:pt idx="9">
                  <c:v> Suède </c:v>
                </c:pt>
                <c:pt idx="10">
                  <c:v> Pays-Bas </c:v>
                </c:pt>
                <c:pt idx="11">
                  <c:v> Lituanie  </c:v>
                </c:pt>
                <c:pt idx="12">
                  <c:v> Estonie </c:v>
                </c:pt>
                <c:pt idx="13">
                  <c:v> Luxembourg </c:v>
                </c:pt>
                <c:pt idx="14">
                  <c:v> Rep. Tchèque </c:v>
                </c:pt>
                <c:pt idx="15">
                  <c:v> Malte </c:v>
                </c:pt>
                <c:pt idx="16">
                  <c:v> Espagne </c:v>
                </c:pt>
                <c:pt idx="17">
                  <c:v> Lettonie </c:v>
                </c:pt>
                <c:pt idx="18">
                  <c:v> Slovénie </c:v>
                </c:pt>
                <c:pt idx="19">
                  <c:v> Allemagne </c:v>
                </c:pt>
                <c:pt idx="20">
                  <c:v> Croatie </c:v>
                </c:pt>
                <c:pt idx="21">
                  <c:v> Italie </c:v>
                </c:pt>
                <c:pt idx="22">
                  <c:v> UE27 </c:v>
                </c:pt>
                <c:pt idx="23">
                  <c:v> Finlande </c:v>
                </c:pt>
                <c:pt idx="24">
                  <c:v> Bulgarie </c:v>
                </c:pt>
                <c:pt idx="25">
                  <c:v> Islande </c:v>
                </c:pt>
                <c:pt idx="26">
                  <c:v> Autriche </c:v>
                </c:pt>
                <c:pt idx="27">
                  <c:v> Slovaquie </c:v>
                </c:pt>
                <c:pt idx="28">
                  <c:v> Hongrie </c:v>
                </c:pt>
                <c:pt idx="29">
                  <c:v> France </c:v>
                </c:pt>
                <c:pt idx="30">
                  <c:v> Belgique </c:v>
                </c:pt>
                <c:pt idx="31">
                  <c:v>Royaume-Uni</c:v>
                </c:pt>
                <c:pt idx="32">
                  <c:v>États-Unis</c:v>
                </c:pt>
                <c:pt idx="33">
                  <c:v> Pologne </c:v>
                </c:pt>
                <c:pt idx="34">
                  <c:v> Roumanie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G2a!$C$2:$C$37</c15:sqref>
                  </c15:fullRef>
                </c:ext>
              </c:extLst>
              <c:f>(G2a!$C$2:$C$26,G2a!$C$28:$C$37)</c:f>
              <c:numCache>
                <c:formatCode>#\ ##0.##########</c:formatCode>
                <c:ptCount val="35"/>
                <c:pt idx="0" formatCode="#\ ##0.#">
                  <c:v>-4.0456997113391493</c:v>
                </c:pt>
                <c:pt idx="1">
                  <c:v>-1.1000000000000001</c:v>
                </c:pt>
                <c:pt idx="2">
                  <c:v>-0.8</c:v>
                </c:pt>
                <c:pt idx="3">
                  <c:v>-0.5</c:v>
                </c:pt>
                <c:pt idx="4">
                  <c:v>-3.2</c:v>
                </c:pt>
                <c:pt idx="5">
                  <c:v>-1.9</c:v>
                </c:pt>
                <c:pt idx="6" formatCode="#\ ##0.#">
                  <c:v>-0.32273661166361312</c:v>
                </c:pt>
                <c:pt idx="7" formatCode="0.0">
                  <c:v>-3.4585613691956101</c:v>
                </c:pt>
                <c:pt idx="8" formatCode="0.0">
                  <c:v>-1.54094624431438</c:v>
                </c:pt>
                <c:pt idx="9">
                  <c:v>-0.6</c:v>
                </c:pt>
                <c:pt idx="10">
                  <c:v>-0.7</c:v>
                </c:pt>
                <c:pt idx="11">
                  <c:v>-0.9</c:v>
                </c:pt>
                <c:pt idx="12">
                  <c:v>-0.5</c:v>
                </c:pt>
                <c:pt idx="13">
                  <c:v>-0.3</c:v>
                </c:pt>
                <c:pt idx="14">
                  <c:v>-1.3</c:v>
                </c:pt>
                <c:pt idx="15">
                  <c:v>-1.2</c:v>
                </c:pt>
                <c:pt idx="16">
                  <c:v>-2.4</c:v>
                </c:pt>
                <c:pt idx="17">
                  <c:v>-1.1000000000000001</c:v>
                </c:pt>
                <c:pt idx="18">
                  <c:v>-1.3</c:v>
                </c:pt>
                <c:pt idx="19">
                  <c:v>-1.1000000000000001</c:v>
                </c:pt>
                <c:pt idx="20">
                  <c:v>-1.4</c:v>
                </c:pt>
                <c:pt idx="21">
                  <c:v>-3.9</c:v>
                </c:pt>
                <c:pt idx="22">
                  <c:v>-1.9</c:v>
                </c:pt>
                <c:pt idx="23">
                  <c:v>-1.6</c:v>
                </c:pt>
                <c:pt idx="24">
                  <c:v>-0.8</c:v>
                </c:pt>
                <c:pt idx="25" formatCode="#\ ##0.#">
                  <c:v>-4.7562294113047416</c:v>
                </c:pt>
                <c:pt idx="26">
                  <c:v>-1.6</c:v>
                </c:pt>
                <c:pt idx="27">
                  <c:v>-1.5</c:v>
                </c:pt>
                <c:pt idx="28">
                  <c:v>-3.8</c:v>
                </c:pt>
                <c:pt idx="29">
                  <c:v>-2.2000000000000002</c:v>
                </c:pt>
                <c:pt idx="30">
                  <c:v>-2.2000000000000002</c:v>
                </c:pt>
                <c:pt idx="31" formatCode="0.0">
                  <c:v>-2.96970630191838</c:v>
                </c:pt>
                <c:pt idx="32" formatCode="0.0">
                  <c:v>-4.0607079174919898</c:v>
                </c:pt>
                <c:pt idx="33">
                  <c:v>-2.5</c:v>
                </c:pt>
                <c:pt idx="34">
                  <c:v>-2.8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7C-4344-A3D7-9EB6893A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470815695"/>
        <c:axId val="1470816655"/>
      </c:barChart>
      <c:lineChart>
        <c:grouping val="standard"/>
        <c:varyColors val="0"/>
        <c:ser>
          <c:idx val="2"/>
          <c:order val="2"/>
          <c:tx>
            <c:strRef>
              <c:f>G2a!$E$1</c:f>
              <c:strCache>
                <c:ptCount val="1"/>
                <c:pt idx="0">
                  <c:v> Solde total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C00000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Lit>
              <c:ptCount val="35"/>
              <c:pt idx="0">
                <c:v> Norvège  </c:v>
              </c:pt>
              <c:pt idx="1">
                <c:v> Chypre </c:v>
              </c:pt>
              <c:pt idx="2">
                <c:v> Danemark </c:v>
              </c:pt>
              <c:pt idx="3">
                <c:v> Irlande </c:v>
              </c:pt>
              <c:pt idx="4">
                <c:v> Grèce </c:v>
              </c:pt>
              <c:pt idx="5">
                <c:v> Portugal </c:v>
              </c:pt>
              <c:pt idx="6">
                <c:v> Suisse </c:v>
              </c:pt>
              <c:pt idx="7">
                <c:v>Canada </c:v>
              </c:pt>
              <c:pt idx="8">
                <c:v>Japon </c:v>
              </c:pt>
              <c:pt idx="9">
                <c:v> Suède </c:v>
              </c:pt>
              <c:pt idx="10">
                <c:v> Pays-Bas </c:v>
              </c:pt>
              <c:pt idx="11">
                <c:v> Lituanie  </c:v>
              </c:pt>
              <c:pt idx="12">
                <c:v> Estonie </c:v>
              </c:pt>
              <c:pt idx="13">
                <c:v> Luxembourg </c:v>
              </c:pt>
              <c:pt idx="14">
                <c:v> Rep. Tchèque </c:v>
              </c:pt>
              <c:pt idx="15">
                <c:v> Malte </c:v>
              </c:pt>
              <c:pt idx="16">
                <c:v> Espagne </c:v>
              </c:pt>
              <c:pt idx="17">
                <c:v> Lettonie </c:v>
              </c:pt>
              <c:pt idx="18">
                <c:v> Slovénie </c:v>
              </c:pt>
              <c:pt idx="19">
                <c:v> Allemagne </c:v>
              </c:pt>
              <c:pt idx="20">
                <c:v> Croatie </c:v>
              </c:pt>
              <c:pt idx="21">
                <c:v> Italie </c:v>
              </c:pt>
              <c:pt idx="22">
                <c:v> UE27 </c:v>
              </c:pt>
              <c:pt idx="23">
                <c:v> Finlande </c:v>
              </c:pt>
              <c:pt idx="24">
                <c:v> Bulgarie </c:v>
              </c:pt>
              <c:pt idx="25">
                <c:v> Islande </c:v>
              </c:pt>
              <c:pt idx="26">
                <c:v> Autriche </c:v>
              </c:pt>
              <c:pt idx="27">
                <c:v> Slovaquie </c:v>
              </c:pt>
              <c:pt idx="28">
                <c:v> Hongrie </c:v>
              </c:pt>
              <c:pt idx="29">
                <c:v> France </c:v>
              </c:pt>
              <c:pt idx="30">
                <c:v> Belgique </c:v>
              </c:pt>
              <c:pt idx="31">
                <c:v>Royaume-Uni</c:v>
              </c:pt>
              <c:pt idx="32">
                <c:v>États-Unis</c:v>
              </c:pt>
              <c:pt idx="33">
                <c:v> Pologne </c:v>
              </c:pt>
              <c:pt idx="34">
                <c:v> Roumanie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G2a!$E$2:$E$37</c15:sqref>
                  </c15:fullRef>
                </c:ext>
              </c:extLst>
              <c:f>(G2a!$E$2:$E$26,G2a!$E$28:$E$37)</c:f>
              <c:numCache>
                <c:formatCode>#\ ##0.##########</c:formatCode>
                <c:ptCount val="35"/>
                <c:pt idx="0">
                  <c:v>12.700000000000003</c:v>
                </c:pt>
                <c:pt idx="1">
                  <c:v>3.4</c:v>
                </c:pt>
                <c:pt idx="2">
                  <c:v>2.9</c:v>
                </c:pt>
                <c:pt idx="3">
                  <c:v>1.8</c:v>
                </c:pt>
                <c:pt idx="4">
                  <c:v>1.7</c:v>
                </c:pt>
                <c:pt idx="5">
                  <c:v>0.7</c:v>
                </c:pt>
                <c:pt idx="6">
                  <c:v>0.60000000000000142</c:v>
                </c:pt>
                <c:pt idx="7" formatCode="0.0">
                  <c:v>-0.82746536410730442</c:v>
                </c:pt>
                <c:pt idx="8" formatCode="0.0">
                  <c:v>-0.94295042282290353</c:v>
                </c:pt>
                <c:pt idx="9">
                  <c:v>-1.3</c:v>
                </c:pt>
                <c:pt idx="10">
                  <c:v>-1.6</c:v>
                </c:pt>
                <c:pt idx="11">
                  <c:v>-1.8</c:v>
                </c:pt>
                <c:pt idx="12" formatCode="0.0">
                  <c:v>-2</c:v>
                </c:pt>
                <c:pt idx="13" formatCode="#\ ##0.0">
                  <c:v>-2</c:v>
                </c:pt>
                <c:pt idx="14">
                  <c:v>-2.1</c:v>
                </c:pt>
                <c:pt idx="15">
                  <c:v>-2.2000000000000002</c:v>
                </c:pt>
                <c:pt idx="16">
                  <c:v>-2.4</c:v>
                </c:pt>
                <c:pt idx="17">
                  <c:v>-2.5</c:v>
                </c:pt>
                <c:pt idx="18">
                  <c:v>-2.5</c:v>
                </c:pt>
                <c:pt idx="19">
                  <c:v>-2.7</c:v>
                </c:pt>
                <c:pt idx="20" formatCode="#\ ##0.0">
                  <c:v>-3</c:v>
                </c:pt>
                <c:pt idx="21">
                  <c:v>-3.1</c:v>
                </c:pt>
                <c:pt idx="22">
                  <c:v>-3.1</c:v>
                </c:pt>
                <c:pt idx="23">
                  <c:v>-3.4</c:v>
                </c:pt>
                <c:pt idx="24">
                  <c:v>-3.5</c:v>
                </c:pt>
                <c:pt idx="25">
                  <c:v>-3.7000000000000028</c:v>
                </c:pt>
                <c:pt idx="26">
                  <c:v>-4.2</c:v>
                </c:pt>
                <c:pt idx="27">
                  <c:v>-4.5</c:v>
                </c:pt>
                <c:pt idx="28">
                  <c:v>-4.7</c:v>
                </c:pt>
                <c:pt idx="29">
                  <c:v>-5.0999999999999996</c:v>
                </c:pt>
                <c:pt idx="30">
                  <c:v>-5.2</c:v>
                </c:pt>
                <c:pt idx="31" formatCode="0.0">
                  <c:v>-6.5058476198960946</c:v>
                </c:pt>
                <c:pt idx="32" formatCode="0.0">
                  <c:v>-6.5461602548727988</c:v>
                </c:pt>
                <c:pt idx="33">
                  <c:v>-7.3</c:v>
                </c:pt>
                <c:pt idx="34">
                  <c:v>-7.9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07C-4344-A3D7-9EB6893A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0815695"/>
        <c:axId val="1470816655"/>
      </c:lineChart>
      <c:catAx>
        <c:axId val="147081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70816655"/>
        <c:crosses val="autoZero"/>
        <c:auto val="1"/>
        <c:lblAlgn val="ctr"/>
        <c:lblOffset val="100"/>
        <c:noMultiLvlLbl val="0"/>
      </c:catAx>
      <c:valAx>
        <c:axId val="1470816655"/>
        <c:scaling>
          <c:orientation val="minMax"/>
          <c:max val="6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7081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15168379019934"/>
          <c:y val="2.5264735111994497E-2"/>
          <c:w val="0.24096846822872475"/>
          <c:h val="0.1924257482108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348633176992222E-2"/>
          <c:y val="5.0171037628278223E-2"/>
          <c:w val="0.92994491336783935"/>
          <c:h val="0.571380841545750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G2b!$E$1</c:f>
              <c:strCache>
                <c:ptCount val="1"/>
                <c:pt idx="0">
                  <c:v>Recettes fiscales 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22"/>
            <c:invertIfNegative val="0"/>
            <c:bubble3D val="0"/>
            <c:spPr>
              <a:solidFill>
                <a:srgbClr val="00B0F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BE9-446F-8A24-37C848CFC4D6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E9-446F-8A24-37C848CFC4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G2b!$A$2:$A$37</c15:sqref>
                  </c15:fullRef>
                </c:ext>
              </c:extLst>
              <c:f>(G2b!$A$2:$A$11,G2b!$A$13:$A$37)</c:f>
              <c:strCache>
                <c:ptCount val="35"/>
                <c:pt idx="0">
                  <c:v> Irlande </c:v>
                </c:pt>
                <c:pt idx="1">
                  <c:v>États-Unis</c:v>
                </c:pt>
                <c:pt idx="2">
                  <c:v> Malte </c:v>
                </c:pt>
                <c:pt idx="3">
                  <c:v> Roumanie </c:v>
                </c:pt>
                <c:pt idx="4">
                  <c:v>Suisse</c:v>
                </c:pt>
                <c:pt idx="5">
                  <c:v> Bulgarie </c:v>
                </c:pt>
                <c:pt idx="6">
                  <c:v> Lituanie  </c:v>
                </c:pt>
                <c:pt idx="7">
                  <c:v> Royaume-Uni </c:v>
                </c:pt>
                <c:pt idx="8">
                  <c:v> Japon  </c:v>
                </c:pt>
                <c:pt idx="9">
                  <c:v> Rep. tchèque </c:v>
                </c:pt>
                <c:pt idx="10">
                  <c:v> Hongrie </c:v>
                </c:pt>
                <c:pt idx="11">
                  <c:v> Espagne </c:v>
                </c:pt>
                <c:pt idx="12">
                  <c:v> Chypre </c:v>
                </c:pt>
                <c:pt idx="13">
                  <c:v> Canada  </c:v>
                </c:pt>
                <c:pt idx="14">
                  <c:v> Pologne </c:v>
                </c:pt>
                <c:pt idx="15">
                  <c:v> Estonie </c:v>
                </c:pt>
                <c:pt idx="16">
                  <c:v> Islande </c:v>
                </c:pt>
                <c:pt idx="17">
                  <c:v> Portugal </c:v>
                </c:pt>
                <c:pt idx="18">
                  <c:v> Lettonie </c:v>
                </c:pt>
                <c:pt idx="19">
                  <c:v> Slovaquie </c:v>
                </c:pt>
                <c:pt idx="20">
                  <c:v>Pays-Bas</c:v>
                </c:pt>
                <c:pt idx="21">
                  <c:v> Slovénie </c:v>
                </c:pt>
                <c:pt idx="22">
                  <c:v> UE27 </c:v>
                </c:pt>
                <c:pt idx="23">
                  <c:v> Croatie </c:v>
                </c:pt>
                <c:pt idx="24">
                  <c:v> Allemagne </c:v>
                </c:pt>
                <c:pt idx="25">
                  <c:v> Luxembourg </c:v>
                </c:pt>
                <c:pt idx="26">
                  <c:v> Italie </c:v>
                </c:pt>
                <c:pt idx="27">
                  <c:v>Suède</c:v>
                </c:pt>
                <c:pt idx="28">
                  <c:v> Belgique </c:v>
                </c:pt>
                <c:pt idx="29">
                  <c:v> Grèce </c:v>
                </c:pt>
                <c:pt idx="30">
                  <c:v> Autriche </c:v>
                </c:pt>
                <c:pt idx="31">
                  <c:v> Danemark </c:v>
                </c:pt>
                <c:pt idx="32">
                  <c:v> France </c:v>
                </c:pt>
                <c:pt idx="33">
                  <c:v> Finlande </c:v>
                </c:pt>
                <c:pt idx="34">
                  <c:v> Norvège 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G2b!$E$2:$E$37</c15:sqref>
                  </c15:fullRef>
                </c:ext>
              </c:extLst>
              <c:f>(G2b!$E$2:$E$11,G2b!$E$13:$E$37)</c:f>
              <c:numCache>
                <c:formatCode>0.0</c:formatCode>
                <c:ptCount val="35"/>
                <c:pt idx="0" formatCode="#\ ##0.##########">
                  <c:v>21.6</c:v>
                </c:pt>
                <c:pt idx="1">
                  <c:v>25.618333</c:v>
                </c:pt>
                <c:pt idx="2" formatCode="#\ ##0.##########">
                  <c:v>28.8</c:v>
                </c:pt>
                <c:pt idx="3" formatCode="#\ ##0.##########">
                  <c:v>27.9</c:v>
                </c:pt>
                <c:pt idx="4">
                  <c:v>27.7</c:v>
                </c:pt>
                <c:pt idx="5" formatCode="#\ ##0.##########">
                  <c:v>30.3</c:v>
                </c:pt>
                <c:pt idx="6" formatCode="#\ ##0.##########">
                  <c:v>32.799999999999997</c:v>
                </c:pt>
                <c:pt idx="7">
                  <c:v>34.366805999999997</c:v>
                </c:pt>
                <c:pt idx="8">
                  <c:v>33.733303999999997</c:v>
                </c:pt>
                <c:pt idx="9" formatCode="#\ ##0.##########">
                  <c:v>34.799999999999997</c:v>
                </c:pt>
                <c:pt idx="10" formatCode="#\ ##0.##########">
                  <c:v>35.1</c:v>
                </c:pt>
                <c:pt idx="11" formatCode="#\ ##0.##########">
                  <c:v>36.6</c:v>
                </c:pt>
                <c:pt idx="12" formatCode="#\ ##0.##########">
                  <c:v>36.1</c:v>
                </c:pt>
                <c:pt idx="13">
                  <c:v>34.90457</c:v>
                </c:pt>
                <c:pt idx="14" formatCode="#\ ##0.##########">
                  <c:v>36.4</c:v>
                </c:pt>
                <c:pt idx="15" formatCode="#\ ##0.##########">
                  <c:v>36.299999999999997</c:v>
                </c:pt>
                <c:pt idx="16" formatCode="#\ ##0.##########">
                  <c:v>36.9</c:v>
                </c:pt>
                <c:pt idx="17" formatCode="#\ ##0.##########">
                  <c:v>35.299999999999997</c:v>
                </c:pt>
                <c:pt idx="18" formatCode="#\ ##0.##########">
                  <c:v>34.700000000000003</c:v>
                </c:pt>
                <c:pt idx="19" formatCode="#\ ##0.##########">
                  <c:v>36.299999999999997</c:v>
                </c:pt>
                <c:pt idx="20" formatCode="#\ ##0.##########">
                  <c:v>38.6</c:v>
                </c:pt>
                <c:pt idx="21" formatCode="#\ ##0.##########">
                  <c:v>38.299999999999997</c:v>
                </c:pt>
                <c:pt idx="22">
                  <c:v>39.200000000000003</c:v>
                </c:pt>
                <c:pt idx="23" formatCode="#\ ##0.##########">
                  <c:v>38.299999999999997</c:v>
                </c:pt>
                <c:pt idx="24" formatCode="#\ ##0.##########">
                  <c:v>39.4</c:v>
                </c:pt>
                <c:pt idx="25" formatCode="#\ ##0.##########">
                  <c:v>40.9</c:v>
                </c:pt>
                <c:pt idx="26" formatCode="#\ ##0.##########">
                  <c:v>42.8</c:v>
                </c:pt>
                <c:pt idx="27" formatCode="#\ ##0.##########">
                  <c:v>40.9</c:v>
                </c:pt>
                <c:pt idx="28" formatCode="#\ ##0.##########">
                  <c:v>41.8</c:v>
                </c:pt>
                <c:pt idx="29" formatCode="#\ ##0.##########">
                  <c:v>39.9</c:v>
                </c:pt>
                <c:pt idx="30" formatCode="#\ ##0.##########">
                  <c:v>43.3</c:v>
                </c:pt>
                <c:pt idx="31" formatCode="#\ ##0.##########">
                  <c:v>44.4</c:v>
                </c:pt>
                <c:pt idx="32">
                  <c:v>44.282420656784765</c:v>
                </c:pt>
                <c:pt idx="33" formatCode="#\ ##0.##########">
                  <c:v>42.2</c:v>
                </c:pt>
                <c:pt idx="34" formatCode="#\ ##0.##########">
                  <c:v>38.700000000000003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G2b!$E$12</c15:sqref>
                  <c15:spPr xmlns:c15="http://schemas.microsoft.com/office/drawing/2012/chart">
                    <a:solidFill>
                      <a:schemeClr val="tx1">
                        <a:lumMod val="50000"/>
                        <a:lumOff val="50000"/>
                      </a:schemeClr>
                    </a:solidFill>
                    <a:ln w="3175">
                      <a:solidFill>
                        <a:schemeClr val="tx1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EBE9-446F-8A24-37C848CFC4D6}"/>
            </c:ext>
          </c:extLst>
        </c:ser>
        <c:ser>
          <c:idx val="1"/>
          <c:order val="1"/>
          <c:tx>
            <c:strRef>
              <c:f>G2b!$F$1</c:f>
              <c:strCache>
                <c:ptCount val="1"/>
                <c:pt idx="0">
                  <c:v>Autres recettes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G2b!$A$2:$A$37</c15:sqref>
                  </c15:fullRef>
                </c:ext>
              </c:extLst>
              <c:f>(G2b!$A$2:$A$11,G2b!$A$13:$A$37)</c:f>
              <c:strCache>
                <c:ptCount val="35"/>
                <c:pt idx="0">
                  <c:v> Irlande </c:v>
                </c:pt>
                <c:pt idx="1">
                  <c:v>États-Unis</c:v>
                </c:pt>
                <c:pt idx="2">
                  <c:v> Malte </c:v>
                </c:pt>
                <c:pt idx="3">
                  <c:v> Roumanie </c:v>
                </c:pt>
                <c:pt idx="4">
                  <c:v>Suisse</c:v>
                </c:pt>
                <c:pt idx="5">
                  <c:v> Bulgarie </c:v>
                </c:pt>
                <c:pt idx="6">
                  <c:v> Lituanie  </c:v>
                </c:pt>
                <c:pt idx="7">
                  <c:v> Royaume-Uni </c:v>
                </c:pt>
                <c:pt idx="8">
                  <c:v> Japon  </c:v>
                </c:pt>
                <c:pt idx="9">
                  <c:v> Rep. tchèque </c:v>
                </c:pt>
                <c:pt idx="10">
                  <c:v> Hongrie </c:v>
                </c:pt>
                <c:pt idx="11">
                  <c:v> Espagne </c:v>
                </c:pt>
                <c:pt idx="12">
                  <c:v> Chypre </c:v>
                </c:pt>
                <c:pt idx="13">
                  <c:v> Canada  </c:v>
                </c:pt>
                <c:pt idx="14">
                  <c:v> Pologne </c:v>
                </c:pt>
                <c:pt idx="15">
                  <c:v> Estonie </c:v>
                </c:pt>
                <c:pt idx="16">
                  <c:v> Islande </c:v>
                </c:pt>
                <c:pt idx="17">
                  <c:v> Portugal </c:v>
                </c:pt>
                <c:pt idx="18">
                  <c:v> Lettonie </c:v>
                </c:pt>
                <c:pt idx="19">
                  <c:v> Slovaquie </c:v>
                </c:pt>
                <c:pt idx="20">
                  <c:v>Pays-Bas</c:v>
                </c:pt>
                <c:pt idx="21">
                  <c:v> Slovénie </c:v>
                </c:pt>
                <c:pt idx="22">
                  <c:v> UE27 </c:v>
                </c:pt>
                <c:pt idx="23">
                  <c:v> Croatie </c:v>
                </c:pt>
                <c:pt idx="24">
                  <c:v> Allemagne </c:v>
                </c:pt>
                <c:pt idx="25">
                  <c:v> Luxembourg </c:v>
                </c:pt>
                <c:pt idx="26">
                  <c:v> Italie </c:v>
                </c:pt>
                <c:pt idx="27">
                  <c:v>Suède</c:v>
                </c:pt>
                <c:pt idx="28">
                  <c:v> Belgique </c:v>
                </c:pt>
                <c:pt idx="29">
                  <c:v> Grèce </c:v>
                </c:pt>
                <c:pt idx="30">
                  <c:v> Autriche </c:v>
                </c:pt>
                <c:pt idx="31">
                  <c:v> Danemark </c:v>
                </c:pt>
                <c:pt idx="32">
                  <c:v> France </c:v>
                </c:pt>
                <c:pt idx="33">
                  <c:v> Finlande </c:v>
                </c:pt>
                <c:pt idx="34">
                  <c:v> Norvège 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G2b!$F$2:$F$37</c15:sqref>
                  </c15:fullRef>
                </c:ext>
              </c:extLst>
              <c:f>(G2b!$F$2:$F$11,G2b!$F$13:$F$37)</c:f>
              <c:numCache>
                <c:formatCode>0.0</c:formatCode>
                <c:ptCount val="35"/>
                <c:pt idx="0">
                  <c:v>4.8999999999999986</c:v>
                </c:pt>
                <c:pt idx="1">
                  <c:v>4.1652312504911997</c:v>
                </c:pt>
                <c:pt idx="2">
                  <c:v>4.9999999999999964</c:v>
                </c:pt>
                <c:pt idx="3">
                  <c:v>6.1000000000000014</c:v>
                </c:pt>
                <c:pt idx="4">
                  <c:v>6.5000000000000036</c:v>
                </c:pt>
                <c:pt idx="5">
                  <c:v>5.8000000000000007</c:v>
                </c:pt>
                <c:pt idx="6">
                  <c:v>5.3000000000000043</c:v>
                </c:pt>
                <c:pt idx="7">
                  <c:v>3.9594379805976061</c:v>
                </c:pt>
                <c:pt idx="8">
                  <c:v>5.012919900141803</c:v>
                </c:pt>
                <c:pt idx="9">
                  <c:v>6.4000000000000057</c:v>
                </c:pt>
                <c:pt idx="10">
                  <c:v>7.1000000000000014</c:v>
                </c:pt>
                <c:pt idx="11">
                  <c:v>5.6999999999999957</c:v>
                </c:pt>
                <c:pt idx="12">
                  <c:v>6.2999999999999972</c:v>
                </c:pt>
                <c:pt idx="13">
                  <c:v>7.8602097481143005</c:v>
                </c:pt>
                <c:pt idx="14">
                  <c:v>6.3999999999999986</c:v>
                </c:pt>
                <c:pt idx="15">
                  <c:v>7.1000000000000014</c:v>
                </c:pt>
                <c:pt idx="16">
                  <c:v>6.5</c:v>
                </c:pt>
                <c:pt idx="17">
                  <c:v>8.1000000000000014</c:v>
                </c:pt>
                <c:pt idx="18">
                  <c:v>8.7999999999999972</c:v>
                </c:pt>
                <c:pt idx="19">
                  <c:v>7.2000000000000028</c:v>
                </c:pt>
                <c:pt idx="20">
                  <c:v>5</c:v>
                </c:pt>
                <c:pt idx="21">
                  <c:v>7.3000000000000043</c:v>
                </c:pt>
                <c:pt idx="22">
                  <c:v>6.7999999999999972</c:v>
                </c:pt>
                <c:pt idx="23">
                  <c:v>7.8000000000000043</c:v>
                </c:pt>
                <c:pt idx="24">
                  <c:v>7.3999999999999986</c:v>
                </c:pt>
                <c:pt idx="25">
                  <c:v>6.2000000000000028</c:v>
                </c:pt>
                <c:pt idx="26">
                  <c:v>5.3000000000000043</c:v>
                </c:pt>
                <c:pt idx="27">
                  <c:v>7.7000000000000028</c:v>
                </c:pt>
                <c:pt idx="28">
                  <c:v>7.2000000000000028</c:v>
                </c:pt>
                <c:pt idx="29">
                  <c:v>9.5</c:v>
                </c:pt>
                <c:pt idx="30">
                  <c:v>7.3000000000000043</c:v>
                </c:pt>
                <c:pt idx="31">
                  <c:v>6.5</c:v>
                </c:pt>
                <c:pt idx="32">
                  <c:v>7.929564006825693</c:v>
                </c:pt>
                <c:pt idx="33">
                  <c:v>11.199999999999996</c:v>
                </c:pt>
                <c:pt idx="34">
                  <c:v>21.199999999999996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E9-446F-8A24-37C848CFC4D6}"/>
            </c:ext>
          </c:extLst>
        </c:ser>
        <c:ser>
          <c:idx val="2"/>
          <c:order val="2"/>
          <c:tx>
            <c:strRef>
              <c:f>G2b!$G$3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G2b!$A$2:$A$37</c15:sqref>
                  </c15:fullRef>
                </c:ext>
              </c:extLst>
              <c:f>(G2b!$A$2:$A$11,G2b!$A$13:$A$37)</c:f>
              <c:strCache>
                <c:ptCount val="35"/>
                <c:pt idx="0">
                  <c:v> Irlande </c:v>
                </c:pt>
                <c:pt idx="1">
                  <c:v>États-Unis</c:v>
                </c:pt>
                <c:pt idx="2">
                  <c:v> Malte </c:v>
                </c:pt>
                <c:pt idx="3">
                  <c:v> Roumanie </c:v>
                </c:pt>
                <c:pt idx="4">
                  <c:v>Suisse</c:v>
                </c:pt>
                <c:pt idx="5">
                  <c:v> Bulgarie </c:v>
                </c:pt>
                <c:pt idx="6">
                  <c:v> Lituanie  </c:v>
                </c:pt>
                <c:pt idx="7">
                  <c:v> Royaume-Uni </c:v>
                </c:pt>
                <c:pt idx="8">
                  <c:v> Japon  </c:v>
                </c:pt>
                <c:pt idx="9">
                  <c:v> Rep. tchèque </c:v>
                </c:pt>
                <c:pt idx="10">
                  <c:v> Hongrie </c:v>
                </c:pt>
                <c:pt idx="11">
                  <c:v> Espagne </c:v>
                </c:pt>
                <c:pt idx="12">
                  <c:v> Chypre </c:v>
                </c:pt>
                <c:pt idx="13">
                  <c:v> Canada  </c:v>
                </c:pt>
                <c:pt idx="14">
                  <c:v> Pologne </c:v>
                </c:pt>
                <c:pt idx="15">
                  <c:v> Estonie </c:v>
                </c:pt>
                <c:pt idx="16">
                  <c:v> Islande </c:v>
                </c:pt>
                <c:pt idx="17">
                  <c:v> Portugal </c:v>
                </c:pt>
                <c:pt idx="18">
                  <c:v> Lettonie </c:v>
                </c:pt>
                <c:pt idx="19">
                  <c:v> Slovaquie </c:v>
                </c:pt>
                <c:pt idx="20">
                  <c:v>Pays-Bas</c:v>
                </c:pt>
                <c:pt idx="21">
                  <c:v> Slovénie </c:v>
                </c:pt>
                <c:pt idx="22">
                  <c:v> UE27 </c:v>
                </c:pt>
                <c:pt idx="23">
                  <c:v> Croatie </c:v>
                </c:pt>
                <c:pt idx="24">
                  <c:v> Allemagne </c:v>
                </c:pt>
                <c:pt idx="25">
                  <c:v> Luxembourg </c:v>
                </c:pt>
                <c:pt idx="26">
                  <c:v> Italie </c:v>
                </c:pt>
                <c:pt idx="27">
                  <c:v>Suède</c:v>
                </c:pt>
                <c:pt idx="28">
                  <c:v> Belgique </c:v>
                </c:pt>
                <c:pt idx="29">
                  <c:v> Grèce </c:v>
                </c:pt>
                <c:pt idx="30">
                  <c:v> Autriche </c:v>
                </c:pt>
                <c:pt idx="31">
                  <c:v> Danemark </c:v>
                </c:pt>
                <c:pt idx="32">
                  <c:v> France </c:v>
                </c:pt>
                <c:pt idx="33">
                  <c:v> Finlande </c:v>
                </c:pt>
                <c:pt idx="34">
                  <c:v> Norvège 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G2b!$D$2:$D$37</c15:sqref>
                  </c15:fullRef>
                </c:ext>
              </c:extLst>
              <c:f>(G2b!$D$2:$D$11,G2b!$D$13:$D$37)</c:f>
              <c:numCache>
                <c:formatCode>0.0</c:formatCode>
                <c:ptCount val="35"/>
                <c:pt idx="0" formatCode="#\ ##0.##########">
                  <c:v>26.5</c:v>
                </c:pt>
                <c:pt idx="1">
                  <c:v>29.783564250491199</c:v>
                </c:pt>
                <c:pt idx="2" formatCode="#\ ##0.##########">
                  <c:v>33.799999999999997</c:v>
                </c:pt>
                <c:pt idx="3" formatCode="#\ ##0.##########">
                  <c:v>34</c:v>
                </c:pt>
                <c:pt idx="4">
                  <c:v>34.200000000000003</c:v>
                </c:pt>
                <c:pt idx="5" formatCode="#\ ##0.0">
                  <c:v>36.1</c:v>
                </c:pt>
                <c:pt idx="6" formatCode="#\ ##0.##########">
                  <c:v>38.1</c:v>
                </c:pt>
                <c:pt idx="7">
                  <c:v>38.326243980597603</c:v>
                </c:pt>
                <c:pt idx="8">
                  <c:v>38.7462239001418</c:v>
                </c:pt>
                <c:pt idx="9" formatCode="#\ ##0.##########">
                  <c:v>41.2</c:v>
                </c:pt>
                <c:pt idx="10" formatCode="#\ ##0.##########">
                  <c:v>42.2</c:v>
                </c:pt>
                <c:pt idx="11" formatCode="#\ ##0.##########">
                  <c:v>42.3</c:v>
                </c:pt>
                <c:pt idx="12" formatCode="#\ ##0.##########">
                  <c:v>42.4</c:v>
                </c:pt>
                <c:pt idx="13">
                  <c:v>42.7647797481143</c:v>
                </c:pt>
                <c:pt idx="14" formatCode="#\ ##0.##########">
                  <c:v>42.8</c:v>
                </c:pt>
                <c:pt idx="15" formatCode="#\ ##0.##########">
                  <c:v>43.4</c:v>
                </c:pt>
                <c:pt idx="16" formatCode="#\ ##0.##########">
                  <c:v>43.4</c:v>
                </c:pt>
                <c:pt idx="17" formatCode="#\ ##0.##########">
                  <c:v>43.4</c:v>
                </c:pt>
                <c:pt idx="18" formatCode="#\ ##0.##########">
                  <c:v>43.5</c:v>
                </c:pt>
                <c:pt idx="19" formatCode="#\ ##0.##########">
                  <c:v>43.5</c:v>
                </c:pt>
                <c:pt idx="20">
                  <c:v>43.6</c:v>
                </c:pt>
                <c:pt idx="21" formatCode="#\ ##0.##########">
                  <c:v>45.6</c:v>
                </c:pt>
                <c:pt idx="22">
                  <c:v>46</c:v>
                </c:pt>
                <c:pt idx="23" formatCode="#\ ##0.0">
                  <c:v>46.1</c:v>
                </c:pt>
                <c:pt idx="24" formatCode="#\ ##0.##########">
                  <c:v>46.8</c:v>
                </c:pt>
                <c:pt idx="25" formatCode="#\ ##0.##########">
                  <c:v>47.1</c:v>
                </c:pt>
                <c:pt idx="26" formatCode="#\ ##0.##########">
                  <c:v>48.1</c:v>
                </c:pt>
                <c:pt idx="27" formatCode="#\ ##0.##########">
                  <c:v>48.6</c:v>
                </c:pt>
                <c:pt idx="28" formatCode="#\ ##0.0">
                  <c:v>49</c:v>
                </c:pt>
                <c:pt idx="29" formatCode="#\ ##0.##########">
                  <c:v>49.4</c:v>
                </c:pt>
                <c:pt idx="30" formatCode="#\ ##0.##########">
                  <c:v>50.6</c:v>
                </c:pt>
                <c:pt idx="31" formatCode="#\ ##0.##########">
                  <c:v>50.9</c:v>
                </c:pt>
                <c:pt idx="32" formatCode="#\ ##0.#">
                  <c:v>52.211984663610458</c:v>
                </c:pt>
                <c:pt idx="33" formatCode="#\ ##0.##########">
                  <c:v>53.4</c:v>
                </c:pt>
                <c:pt idx="34" formatCode="#\ ##0.##########">
                  <c:v>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E9-446F-8A24-37C848CFC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overlap val="100"/>
        <c:axId val="1338831103"/>
        <c:axId val="1338827743"/>
      </c:barChart>
      <c:catAx>
        <c:axId val="1338831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38827743"/>
        <c:crosses val="autoZero"/>
        <c:auto val="1"/>
        <c:lblAlgn val="ctr"/>
        <c:lblOffset val="100"/>
        <c:noMultiLvlLbl val="0"/>
      </c:catAx>
      <c:valAx>
        <c:axId val="1338827743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3883110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68246958793697E-2"/>
          <c:y val="4.5362726853398226E-2"/>
          <c:w val="0.90252973282790783"/>
          <c:h val="0.693317223677233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G3a!$E$1</c:f>
              <c:strCache>
                <c:ptCount val="1"/>
                <c:pt idx="0">
                  <c:v> Niveaux 
(axe de gauche)  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1A-4F57-BB50-E7F7F3CB8D96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01A-4F57-BB50-E7F7F3CB8D96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G3a!$A$2:$A$37</c15:sqref>
                  </c15:fullRef>
                </c:ext>
              </c:extLst>
              <c:f>G3a!$A$27:$A$37</c:f>
              <c:strCache>
                <c:ptCount val="11"/>
                <c:pt idx="0">
                  <c:v> UE27 </c:v>
                </c:pt>
                <c:pt idx="1">
                  <c:v> Slovénie </c:v>
                </c:pt>
                <c:pt idx="2">
                  <c:v> Pologne </c:v>
                </c:pt>
                <c:pt idx="3">
                  <c:v> Croatie </c:v>
                </c:pt>
                <c:pt idx="4">
                  <c:v> Luxembourg </c:v>
                </c:pt>
                <c:pt idx="5">
                  <c:v> Suède </c:v>
                </c:pt>
                <c:pt idx="6">
                  <c:v> Allemagne </c:v>
                </c:pt>
                <c:pt idx="7">
                  <c:v> Belgique </c:v>
                </c:pt>
                <c:pt idx="8">
                  <c:v> Autriche </c:v>
                </c:pt>
                <c:pt idx="9">
                  <c:v> France </c:v>
                </c:pt>
                <c:pt idx="10">
                  <c:v> Finlande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G3a!$E$2:$E$37</c15:sqref>
                  </c15:fullRef>
                </c:ext>
              </c:extLst>
              <c:f>G3a!$E$27:$E$37</c:f>
              <c:numCache>
                <c:formatCode>0.0</c:formatCode>
                <c:ptCount val="11"/>
                <c:pt idx="0">
                  <c:v>47.6</c:v>
                </c:pt>
                <c:pt idx="1">
                  <c:v>48.300000000000004</c:v>
                </c:pt>
                <c:pt idx="2">
                  <c:v>48.4</c:v>
                </c:pt>
                <c:pt idx="3">
                  <c:v>48.7</c:v>
                </c:pt>
                <c:pt idx="4">
                  <c:v>48.800000000000004</c:v>
                </c:pt>
                <c:pt idx="5">
                  <c:v>49.3</c:v>
                </c:pt>
                <c:pt idx="6">
                  <c:v>49.4</c:v>
                </c:pt>
                <c:pt idx="7">
                  <c:v>52</c:v>
                </c:pt>
                <c:pt idx="8">
                  <c:v>53.6</c:v>
                </c:pt>
                <c:pt idx="9">
                  <c:v>55</c:v>
                </c:pt>
                <c:pt idx="10">
                  <c:v>55.9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G3a!$E$13</c15:sqref>
                  <c15:spPr xmlns:c15="http://schemas.microsoft.com/office/drawing/2012/chart">
                    <a:solidFill>
                      <a:schemeClr val="accent1"/>
                    </a:solidFill>
                    <a:ln w="3175">
                      <a:solidFill>
                        <a:schemeClr val="tx1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G3a!$E$18</c15:sqref>
                  <c15:spPr xmlns:c15="http://schemas.microsoft.com/office/drawing/2012/chart">
                    <a:solidFill>
                      <a:schemeClr val="bg1"/>
                    </a:solidFill>
                    <a:ln w="3175">
                      <a:solidFill>
                        <a:schemeClr val="tx1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G3a!$E$25</c15:sqref>
                  <c15:spPr xmlns:c15="http://schemas.microsoft.com/office/drawing/2012/chart">
                    <a:solidFill>
                      <a:schemeClr val="accent1"/>
                    </a:solidFill>
                    <a:ln w="3175">
                      <a:solidFill>
                        <a:schemeClr val="tx1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C01A-4F57-BB50-E7F7F3CB8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68241032911176E-2"/>
          <c:y val="6.4546251745081953E-2"/>
          <c:w val="0.85821652064101661"/>
          <c:h val="0.703425435338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G3b!$F$2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C5-492F-9958-A2B28ADEFB8E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C5-492F-9958-A2B28ADEFB8E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G3b!$A$2:$A$37</c15:sqref>
                  </c15:fullRef>
                </c:ext>
              </c:extLst>
              <c:f>(G3b!$A$24:$A$25,G3b!$A$27:$A$37)</c:f>
              <c:strCache>
                <c:ptCount val="13"/>
                <c:pt idx="0">
                  <c:v> UE27 </c:v>
                </c:pt>
                <c:pt idx="1">
                  <c:v> Irlande </c:v>
                </c:pt>
                <c:pt idx="2">
                  <c:v> Islande </c:v>
                </c:pt>
                <c:pt idx="3">
                  <c:v> France </c:v>
                </c:pt>
                <c:pt idx="4">
                  <c:v> Allemagne </c:v>
                </c:pt>
                <c:pt idx="5">
                  <c:v> Suède </c:v>
                </c:pt>
                <c:pt idx="6">
                  <c:v> Finlande </c:v>
                </c:pt>
                <c:pt idx="7">
                  <c:v> Pays-Bas </c:v>
                </c:pt>
                <c:pt idx="8">
                  <c:v> Belgique </c:v>
                </c:pt>
                <c:pt idx="9">
                  <c:v> Autriche </c:v>
                </c:pt>
                <c:pt idx="10">
                  <c:v> Danemark </c:v>
                </c:pt>
                <c:pt idx="11">
                  <c:v> Norvège  </c:v>
                </c:pt>
                <c:pt idx="12">
                  <c:v> Luxembourg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G3b!$E$2:$E$37</c15:sqref>
                  </c15:fullRef>
                </c:ext>
              </c:extLst>
              <c:f>(G3b!$E$24:$E$25,G3b!$E$27:$E$37)</c:f>
              <c:numCache>
                <c:formatCode>_-* #\ ##0_-;\-* #\ ##0_-;_-* "-"??_-;_-@_-</c:formatCode>
                <c:ptCount val="13"/>
                <c:pt idx="0">
                  <c:v>30623.496048682311</c:v>
                </c:pt>
                <c:pt idx="1">
                  <c:v>31611.632457308817</c:v>
                </c:pt>
                <c:pt idx="2">
                  <c:v>33295.804279369106</c:v>
                </c:pt>
                <c:pt idx="3">
                  <c:v>36420.091966785738</c:v>
                </c:pt>
                <c:pt idx="4">
                  <c:v>36542.640458782887</c:v>
                </c:pt>
                <c:pt idx="5">
                  <c:v>36827.193100727149</c:v>
                </c:pt>
                <c:pt idx="6">
                  <c:v>36907.356887295595</c:v>
                </c:pt>
                <c:pt idx="7">
                  <c:v>37430.734930170773</c:v>
                </c:pt>
                <c:pt idx="8">
                  <c:v>39616.450378099675</c:v>
                </c:pt>
                <c:pt idx="9">
                  <c:v>40550.955203247286</c:v>
                </c:pt>
                <c:pt idx="10">
                  <c:v>40635.926723304219</c:v>
                </c:pt>
                <c:pt idx="11">
                  <c:v>47526.624638871333</c:v>
                </c:pt>
                <c:pt idx="12">
                  <c:v>74661.228120382671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C5-492F-9958-A2B28ADEF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68241032911176E-2"/>
          <c:y val="4.6948786770835527E-2"/>
          <c:w val="0.85821652064101661"/>
          <c:h val="0.6531051587301586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G4a!$C$1</c:f>
              <c:strCache>
                <c:ptCount val="1"/>
                <c:pt idx="0">
                  <c:v> Pc PPP </c:v>
                </c:pt>
              </c:strCache>
            </c:strRef>
          </c:tx>
          <c:spPr>
            <a:solidFill>
              <a:schemeClr val="accent1"/>
            </a:solidFill>
            <a:ln w="635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10-46C4-8A66-2F79BE5AEB4F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10-46C4-8A66-2F79BE5AEB4F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G4a!$A$2:$A$37</c15:sqref>
                  </c15:fullRef>
                </c:ext>
              </c:extLst>
              <c:f>G4a!$A$27:$A$37</c:f>
              <c:strCache>
                <c:ptCount val="11"/>
                <c:pt idx="0">
                  <c:v> UE27 </c:v>
                </c:pt>
                <c:pt idx="1">
                  <c:v> Espagne </c:v>
                </c:pt>
                <c:pt idx="2">
                  <c:v> Allemagne </c:v>
                </c:pt>
                <c:pt idx="3">
                  <c:v> Suède </c:v>
                </c:pt>
                <c:pt idx="4">
                  <c:v> Italie </c:v>
                </c:pt>
                <c:pt idx="5">
                  <c:v> Belgique </c:v>
                </c:pt>
                <c:pt idx="6">
                  <c:v> Finlande </c:v>
                </c:pt>
                <c:pt idx="7">
                  <c:v> France </c:v>
                </c:pt>
                <c:pt idx="8">
                  <c:v> Norvège  </c:v>
                </c:pt>
                <c:pt idx="9">
                  <c:v> Autriche </c:v>
                </c:pt>
                <c:pt idx="10">
                  <c:v> Luxembourg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G4a!$C$2:$C$37</c15:sqref>
                  </c15:fullRef>
                </c:ext>
              </c:extLst>
              <c:f>G4a!$C$27:$C$37</c:f>
              <c:numCache>
                <c:formatCode>_-* #\ ##0_-;\-* #\ ##0_-;_-* "-"??_-;_-@_-</c:formatCode>
                <c:ptCount val="11"/>
                <c:pt idx="0">
                  <c:v>24558.468306956802</c:v>
                </c:pt>
                <c:pt idx="1">
                  <c:v>25065.199224887489</c:v>
                </c:pt>
                <c:pt idx="2">
                  <c:v>26848.886504123082</c:v>
                </c:pt>
                <c:pt idx="3">
                  <c:v>30018.887287905756</c:v>
                </c:pt>
                <c:pt idx="4">
                  <c:v>31092.997707907212</c:v>
                </c:pt>
                <c:pt idx="5">
                  <c:v>31608.069483493782</c:v>
                </c:pt>
                <c:pt idx="6">
                  <c:v>34256.155801523593</c:v>
                </c:pt>
                <c:pt idx="7">
                  <c:v>34443.199283525108</c:v>
                </c:pt>
                <c:pt idx="8">
                  <c:v>36468.948716320578</c:v>
                </c:pt>
                <c:pt idx="9">
                  <c:v>41357.833362677309</c:v>
                </c:pt>
                <c:pt idx="10">
                  <c:v>72441.328069765936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10-46C4-8A66-2F79BE5AE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  <c:max val="50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68241032911176E-2"/>
          <c:y val="4.6948786770835527E-2"/>
          <c:w val="0.85821652064101661"/>
          <c:h val="0.7278171502910669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G4b!$C$1</c:f>
              <c:strCache>
                <c:ptCount val="1"/>
                <c:pt idx="0">
                  <c:v>PPP - Santé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933-4AA4-BD59-AD11ADF4144E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33-4AA4-BD59-AD11ADF4144E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G4b!$A$2:$A$36</c15:sqref>
                  </c15:fullRef>
                </c:ext>
              </c:extLst>
              <c:f>(G4b!$A$20,G4b!$A$23:$A$36)</c:f>
              <c:strCache>
                <c:ptCount val="15"/>
                <c:pt idx="0">
                  <c:v> UE27 </c:v>
                </c:pt>
                <c:pt idx="1">
                  <c:v> Canada </c:v>
                </c:pt>
                <c:pt idx="2">
                  <c:v> Finlande </c:v>
                </c:pt>
                <c:pt idx="3">
                  <c:v>Royaume-Uni</c:v>
                </c:pt>
                <c:pt idx="4">
                  <c:v> France </c:v>
                </c:pt>
                <c:pt idx="5">
                  <c:v> Suède </c:v>
                </c:pt>
                <c:pt idx="6">
                  <c:v> Allemagne </c:v>
                </c:pt>
                <c:pt idx="7">
                  <c:v> Autriche </c:v>
                </c:pt>
                <c:pt idx="8">
                  <c:v> Irlande </c:v>
                </c:pt>
                <c:pt idx="9">
                  <c:v> Belgique </c:v>
                </c:pt>
                <c:pt idx="10">
                  <c:v> Pays-Bas </c:v>
                </c:pt>
                <c:pt idx="11">
                  <c:v> Islande </c:v>
                </c:pt>
                <c:pt idx="12">
                  <c:v> Danemark </c:v>
                </c:pt>
                <c:pt idx="13">
                  <c:v> Luxembourg </c:v>
                </c:pt>
                <c:pt idx="14">
                  <c:v> Norvège 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G4b!$C$2:$C$36</c15:sqref>
                  </c15:fullRef>
                </c:ext>
              </c:extLst>
              <c:f>(G4b!$C$20,G4b!$C$23:$C$36)</c:f>
              <c:numCache>
                <c:formatCode>_-* #\ ##0_-;\-* #\ ##0_-;_-* "-"??_-;_-@_-</c:formatCode>
                <c:ptCount val="15"/>
                <c:pt idx="0">
                  <c:v>6224.9627040397818</c:v>
                </c:pt>
                <c:pt idx="1">
                  <c:v>6765.0269957119581</c:v>
                </c:pt>
                <c:pt idx="2">
                  <c:v>7027.936298342539</c:v>
                </c:pt>
                <c:pt idx="3">
                  <c:v>7041.3292979162925</c:v>
                </c:pt>
                <c:pt idx="4">
                  <c:v>7420.4711869195671</c:v>
                </c:pt>
                <c:pt idx="5">
                  <c:v>7735.3179113696697</c:v>
                </c:pt>
                <c:pt idx="6">
                  <c:v>7791.3358106313417</c:v>
                </c:pt>
                <c:pt idx="7">
                  <c:v>7855.667273705666</c:v>
                </c:pt>
                <c:pt idx="8">
                  <c:v>8618.6486198478833</c:v>
                </c:pt>
                <c:pt idx="9">
                  <c:v>8749.3086740142007</c:v>
                </c:pt>
                <c:pt idx="10">
                  <c:v>9100.0062456468713</c:v>
                </c:pt>
                <c:pt idx="11">
                  <c:v>9332.4016792285893</c:v>
                </c:pt>
                <c:pt idx="12">
                  <c:v>10555.222442521119</c:v>
                </c:pt>
                <c:pt idx="13">
                  <c:v>13172.926861209766</c:v>
                </c:pt>
                <c:pt idx="14">
                  <c:v>13840.310391901792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33-4AA4-BD59-AD11ADF41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  <c:max val="1500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  <c:majorUnit val="3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2491023775473E-2"/>
          <c:y val="1.7236559051737755E-2"/>
          <c:w val="0.96535931925987983"/>
          <c:h val="0.6966343982563276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G4c!$C$1</c:f>
              <c:strCache>
                <c:ptCount val="1"/>
                <c:pt idx="0">
                  <c:v>PPP - autre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88-4A8F-A590-6CFDBDDDECAF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88-4A8F-A590-6CFDBDDDECAF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G4c!$A$2:$A$36</c15:sqref>
                  </c15:fullRef>
                </c:ext>
              </c:extLst>
              <c:f>(G4c!$A$20:$A$22,G4c!$A$25:$A$36)</c:f>
              <c:strCache>
                <c:ptCount val="15"/>
                <c:pt idx="0">
                  <c:v> UE27 </c:v>
                </c:pt>
                <c:pt idx="1">
                  <c:v>Royaume-Uni</c:v>
                </c:pt>
                <c:pt idx="2">
                  <c:v> Suède </c:v>
                </c:pt>
                <c:pt idx="3">
                  <c:v> Belgique </c:v>
                </c:pt>
                <c:pt idx="4">
                  <c:v> Allemagne </c:v>
                </c:pt>
                <c:pt idx="5">
                  <c:v> France </c:v>
                </c:pt>
                <c:pt idx="6">
                  <c:v> Autriche </c:v>
                </c:pt>
                <c:pt idx="7">
                  <c:v> Finlande </c:v>
                </c:pt>
                <c:pt idx="8">
                  <c:v> Norvège  </c:v>
                </c:pt>
                <c:pt idx="9">
                  <c:v> Pays-Bas </c:v>
                </c:pt>
                <c:pt idx="10">
                  <c:v> Irlande </c:v>
                </c:pt>
                <c:pt idx="11">
                  <c:v> Islande </c:v>
                </c:pt>
                <c:pt idx="12">
                  <c:v> Canada </c:v>
                </c:pt>
                <c:pt idx="13">
                  <c:v> Danemark </c:v>
                </c:pt>
                <c:pt idx="14">
                  <c:v> Luxembourg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G4c!$C$2:$C$36</c15:sqref>
                  </c15:fullRef>
                </c:ext>
              </c:extLst>
              <c:f>(G4c!$C$20:$C$22,G4c!$C$25:$C$36)</c:f>
              <c:numCache>
                <c:formatCode>_-* #\ ##0_-;\-* #\ ##0_-;_-* "-"??_-;_-@_-</c:formatCode>
                <c:ptCount val="15"/>
                <c:pt idx="0">
                  <c:v>2858.2269997205626</c:v>
                </c:pt>
                <c:pt idx="1">
                  <c:v>3007.1784005650557</c:v>
                </c:pt>
                <c:pt idx="2">
                  <c:v>3204.7196223186311</c:v>
                </c:pt>
                <c:pt idx="3">
                  <c:v>3625.894101048043</c:v>
                </c:pt>
                <c:pt idx="4">
                  <c:v>3833.0592680135132</c:v>
                </c:pt>
                <c:pt idx="5">
                  <c:v>3872.3941676491895</c:v>
                </c:pt>
                <c:pt idx="6">
                  <c:v>3915.6432722984568</c:v>
                </c:pt>
                <c:pt idx="7">
                  <c:v>4486.6771363242997</c:v>
                </c:pt>
                <c:pt idx="8">
                  <c:v>4668.9943570451733</c:v>
                </c:pt>
                <c:pt idx="9">
                  <c:v>4935.8164854278748</c:v>
                </c:pt>
                <c:pt idx="10">
                  <c:v>5015.0055052644875</c:v>
                </c:pt>
                <c:pt idx="11">
                  <c:v>5119.5612611288061</c:v>
                </c:pt>
                <c:pt idx="12">
                  <c:v>5256.8579345372309</c:v>
                </c:pt>
                <c:pt idx="13">
                  <c:v>6237.5108887668694</c:v>
                </c:pt>
                <c:pt idx="14">
                  <c:v>9239.4267169796913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88-4A8F-A590-6CFDBDDDE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  <c:max val="15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  <c:majorUnit val="3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84-4260-81BB-5C2A85531191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84-4260-81BB-5C2A85531191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G5a!$B$2:$B$37</c15:sqref>
                  </c15:fullRef>
                </c:ext>
              </c:extLst>
              <c:f>(G5a!$B$21,G5a!$B$25,G5a!$B$28:$B$32,G5a!$B$34:$B$37)</c:f>
              <c:strCache>
                <c:ptCount val="11"/>
                <c:pt idx="0">
                  <c:v> Allemagne </c:v>
                </c:pt>
                <c:pt idx="1">
                  <c:v> UE-27 </c:v>
                </c:pt>
                <c:pt idx="2">
                  <c:v> Espagne </c:v>
                </c:pt>
                <c:pt idx="3">
                  <c:v>Royaume-Uni</c:v>
                </c:pt>
                <c:pt idx="4">
                  <c:v> Belgique </c:v>
                </c:pt>
                <c:pt idx="5">
                  <c:v> Canada </c:v>
                </c:pt>
                <c:pt idx="6">
                  <c:v> France </c:v>
                </c:pt>
                <c:pt idx="7">
                  <c:v>États-Unis</c:v>
                </c:pt>
                <c:pt idx="8">
                  <c:v> Italie </c:v>
                </c:pt>
                <c:pt idx="9">
                  <c:v> Grèce </c:v>
                </c:pt>
                <c:pt idx="10">
                  <c:v> Japon 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G5a!$AG$2:$AG$37</c15:sqref>
                  </c15:fullRef>
                </c:ext>
              </c:extLst>
              <c:f>(G5a!$AG$21,G5a!$AG$25,G5a!$AG$28:$AG$32,G5a!$AG$34:$AG$37)</c:f>
              <c:numCache>
                <c:formatCode>0.0</c:formatCode>
                <c:ptCount val="11"/>
                <c:pt idx="0">
                  <c:v>63.5</c:v>
                </c:pt>
                <c:pt idx="1" formatCode="_-* #\ ##0.0_-;\-* #\ ##0.0_-;_-* &quot;-&quot;??_-;_-@_-">
                  <c:v>81.7</c:v>
                </c:pt>
                <c:pt idx="2">
                  <c:v>100.7</c:v>
                </c:pt>
                <c:pt idx="3">
                  <c:v>102.316</c:v>
                </c:pt>
                <c:pt idx="4">
                  <c:v>107.9</c:v>
                </c:pt>
                <c:pt idx="5">
                  <c:v>113.506</c:v>
                </c:pt>
                <c:pt idx="6">
                  <c:v>115.7</c:v>
                </c:pt>
                <c:pt idx="7">
                  <c:v>123.886</c:v>
                </c:pt>
                <c:pt idx="8">
                  <c:v>137.1</c:v>
                </c:pt>
                <c:pt idx="9">
                  <c:v>146.1</c:v>
                </c:pt>
                <c:pt idx="10">
                  <c:v>206.52500000000001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G5a!$AG$33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solidFill>
                        <a:sysClr val="windowText" lastClr="000000"/>
                      </a:solidFill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2884-4260-81BB-5C2A85531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824862063"/>
        <c:axId val="824862543"/>
      </c:barChart>
      <c:catAx>
        <c:axId val="82486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543"/>
        <c:crosses val="autoZero"/>
        <c:auto val="1"/>
        <c:lblAlgn val="ctr"/>
        <c:lblOffset val="100"/>
        <c:noMultiLvlLbl val="0"/>
      </c:catAx>
      <c:valAx>
        <c:axId val="824862543"/>
        <c:scaling>
          <c:orientation val="minMax"/>
          <c:max val="225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24862063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1347730950837E-2"/>
          <c:y val="4.3302909890035234E-2"/>
          <c:w val="0.89537492196071067"/>
          <c:h val="0.8518277587331391"/>
        </c:manualLayout>
      </c:layout>
      <c:lineChart>
        <c:grouping val="standard"/>
        <c:varyColors val="0"/>
        <c:ser>
          <c:idx val="1"/>
          <c:order val="0"/>
          <c:tx>
            <c:strRef>
              <c:f>G5c!$B$3</c:f>
              <c:strCache>
                <c:ptCount val="1"/>
                <c:pt idx="0">
                  <c:v> Pays G7  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G5c!$E$1:$AD$1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G5c!$E$3:$AD$3</c:f>
              <c:numCache>
                <c:formatCode>0.0</c:formatCode>
                <c:ptCount val="26"/>
                <c:pt idx="1">
                  <c:v>5.3393492641110649</c:v>
                </c:pt>
                <c:pt idx="2">
                  <c:v>5.0430160537671096</c:v>
                </c:pt>
                <c:pt idx="3">
                  <c:v>4.6896337249872078</c:v>
                </c:pt>
                <c:pt idx="4">
                  <c:v>4.4002235651967734</c:v>
                </c:pt>
                <c:pt idx="5">
                  <c:v>4.2140816390739584</c:v>
                </c:pt>
                <c:pt idx="6">
                  <c:v>4.1117175788287357</c:v>
                </c:pt>
                <c:pt idx="7">
                  <c:v>4.255880766156996</c:v>
                </c:pt>
                <c:pt idx="8">
                  <c:v>4.2967403487772113</c:v>
                </c:pt>
                <c:pt idx="9">
                  <c:v>3.7342498846269256</c:v>
                </c:pt>
                <c:pt idx="10">
                  <c:v>3.3735369093979748</c:v>
                </c:pt>
                <c:pt idx="11">
                  <c:v>3.307310089132844</c:v>
                </c:pt>
                <c:pt idx="12">
                  <c:v>3.1359668181681433</c:v>
                </c:pt>
                <c:pt idx="13">
                  <c:v>2.7909762893164354</c:v>
                </c:pt>
                <c:pt idx="14">
                  <c:v>2.5993753233651895</c:v>
                </c:pt>
                <c:pt idx="15">
                  <c:v>2.3916474338846321</c:v>
                </c:pt>
                <c:pt idx="16">
                  <c:v>2.2983468986470181</c:v>
                </c:pt>
                <c:pt idx="17">
                  <c:v>2.2346291270924481</c:v>
                </c:pt>
                <c:pt idx="18">
                  <c:v>2.2349942592754912</c:v>
                </c:pt>
                <c:pt idx="19">
                  <c:v>2.1062522347612767</c:v>
                </c:pt>
                <c:pt idx="20">
                  <c:v>1.9671535167847054</c:v>
                </c:pt>
                <c:pt idx="21">
                  <c:v>1.7037831065310094</c:v>
                </c:pt>
                <c:pt idx="22">
                  <c:v>2.1935533602744459</c:v>
                </c:pt>
                <c:pt idx="23">
                  <c:v>2.2587845207180623</c:v>
                </c:pt>
                <c:pt idx="24">
                  <c:v>2.4206272458560463</c:v>
                </c:pt>
                <c:pt idx="25">
                  <c:v>2.5095456659076048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B-40AA-AC07-7843631A3888}"/>
            </c:ext>
          </c:extLst>
        </c:ser>
        <c:ser>
          <c:idx val="2"/>
          <c:order val="1"/>
          <c:tx>
            <c:strRef>
              <c:f>G5c!$B$4</c:f>
              <c:strCache>
                <c:ptCount val="1"/>
                <c:pt idx="0">
                  <c:v> UE-27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G5c!$E$1:$AD$1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G5c!$E$4:$AD$4</c:f>
              <c:numCache>
                <c:formatCode>0.0</c:formatCode>
                <c:ptCount val="26"/>
                <c:pt idx="1">
                  <c:v>5.4054054054054053</c:v>
                </c:pt>
                <c:pt idx="2">
                  <c:v>5.1671732522796354</c:v>
                </c:pt>
                <c:pt idx="3">
                  <c:v>4.7256097560975618</c:v>
                </c:pt>
                <c:pt idx="4">
                  <c:v>4.4910179640718564</c:v>
                </c:pt>
                <c:pt idx="5">
                  <c:v>4.1728763040238457</c:v>
                </c:pt>
                <c:pt idx="6">
                  <c:v>4.0178571428571432</c:v>
                </c:pt>
                <c:pt idx="7">
                  <c:v>4.1538461538461542</c:v>
                </c:pt>
                <c:pt idx="8">
                  <c:v>4.4871794871794872</c:v>
                </c:pt>
                <c:pt idx="9">
                  <c:v>4.1474654377880196</c:v>
                </c:pt>
                <c:pt idx="10">
                  <c:v>3.5667107001321003</c:v>
                </c:pt>
                <c:pt idx="11">
                  <c:v>3.6069651741293529</c:v>
                </c:pt>
                <c:pt idx="12">
                  <c:v>3.549571603427172</c:v>
                </c:pt>
                <c:pt idx="13">
                  <c:v>3.1764705882352944</c:v>
                </c:pt>
                <c:pt idx="14">
                  <c:v>2.8801843317972349</c:v>
                </c:pt>
                <c:pt idx="15">
                  <c:v>2.5316455696202533</c:v>
                </c:pt>
                <c:pt idx="16">
                  <c:v>2.3501762632197414</c:v>
                </c:pt>
                <c:pt idx="17">
                  <c:v>2.1403091557669445</c:v>
                </c:pt>
                <c:pt idx="18">
                  <c:v>2.0858895705521472</c:v>
                </c:pt>
                <c:pt idx="19">
                  <c:v>1.8867924528301887</c:v>
                </c:pt>
                <c:pt idx="20">
                  <c:v>1.8064516129032255</c:v>
                </c:pt>
                <c:pt idx="21">
                  <c:v>1.5642458100558656</c:v>
                </c:pt>
                <c:pt idx="22">
                  <c:v>1.8454440599769319</c:v>
                </c:pt>
                <c:pt idx="23">
                  <c:v>2.0631067961165046</c:v>
                </c:pt>
                <c:pt idx="24">
                  <c:v>2.360248447204969</c:v>
                </c:pt>
                <c:pt idx="25">
                  <c:v>2.3543990086741013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B-40AA-AC07-7843631A3888}"/>
            </c:ext>
          </c:extLst>
        </c:ser>
        <c:ser>
          <c:idx val="3"/>
          <c:order val="2"/>
          <c:tx>
            <c:strRef>
              <c:f>G5c!$B$5</c:f>
              <c:strCache>
                <c:ptCount val="1"/>
                <c:pt idx="0">
                  <c:v> France 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G5c!$E$1:$AD$1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G5c!$E$5:$AD$5</c:f>
              <c:numCache>
                <c:formatCode>0.0</c:formatCode>
                <c:ptCount val="26"/>
                <c:pt idx="1">
                  <c:v>5.113172910237302</c:v>
                </c:pt>
                <c:pt idx="2">
                  <c:v>5.1064176323409018</c:v>
                </c:pt>
                <c:pt idx="3">
                  <c:v>4.6917182829736754</c:v>
                </c:pt>
                <c:pt idx="4">
                  <c:v>4.2831103544131963</c:v>
                </c:pt>
                <c:pt idx="5">
                  <c:v>4.0587622648421942</c:v>
                </c:pt>
                <c:pt idx="6">
                  <c:v>3.8173647449682138</c:v>
                </c:pt>
                <c:pt idx="7">
                  <c:v>4.1104936081126882</c:v>
                </c:pt>
                <c:pt idx="8">
                  <c:v>4.3859986957689205</c:v>
                </c:pt>
                <c:pt idx="9">
                  <c:v>3.6471954394393351</c:v>
                </c:pt>
                <c:pt idx="10">
                  <c:v>3.0206664645955086</c:v>
                </c:pt>
                <c:pt idx="11">
                  <c:v>3.1464839828522715</c:v>
                </c:pt>
                <c:pt idx="12">
                  <c:v>2.9660684833030295</c:v>
                </c:pt>
                <c:pt idx="13">
                  <c:v>2.5420153279378961</c:v>
                </c:pt>
                <c:pt idx="14">
                  <c:v>2.3223260219696882</c:v>
                </c:pt>
                <c:pt idx="15">
                  <c:v>2.1110814278077683</c:v>
                </c:pt>
                <c:pt idx="16">
                  <c:v>1.9599703063161327</c:v>
                </c:pt>
                <c:pt idx="17">
                  <c:v>1.8227666034967449</c:v>
                </c:pt>
                <c:pt idx="18">
                  <c:v>1.7902378185563501</c:v>
                </c:pt>
                <c:pt idx="19">
                  <c:v>1.5389169042787378</c:v>
                </c:pt>
                <c:pt idx="20">
                  <c:v>1.3056659749254855</c:v>
                </c:pt>
                <c:pt idx="21">
                  <c:v>1.2075712723851193</c:v>
                </c:pt>
                <c:pt idx="22">
                  <c:v>1.7013679864426727</c:v>
                </c:pt>
                <c:pt idx="23">
                  <c:v>1.6918559903523849</c:v>
                </c:pt>
                <c:pt idx="24">
                  <c:v>1.8708568553581599</c:v>
                </c:pt>
                <c:pt idx="25">
                  <c:v>1.9513742393984679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7B-40AA-AC07-7843631A3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3093216"/>
        <c:axId val="1583091296"/>
      </c:lineChart>
      <c:catAx>
        <c:axId val="158309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83091296"/>
        <c:crosses val="autoZero"/>
        <c:auto val="1"/>
        <c:lblAlgn val="ctr"/>
        <c:lblOffset val="100"/>
        <c:tickLblSkip val="5"/>
        <c:noMultiLvlLbl val="0"/>
      </c:catAx>
      <c:valAx>
        <c:axId val="15830912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8309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3031098229579996"/>
          <c:y val="0.1034819717858505"/>
          <c:w val="0.32812464914123962"/>
          <c:h val="0.1802423659083163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59675458560691"/>
          <c:y val="3.4445057084610882E-2"/>
          <c:w val="0.85863695663380291"/>
          <c:h val="0.83383358161310916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G5d!$A$3:$C$3</c:f>
              <c:strCache>
                <c:ptCount val="3"/>
                <c:pt idx="0">
                  <c:v>solde primaire structurel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numRef>
              <c:f>G5d!$D$2:$AC$2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G5d!$D$3:$AC$3</c:f>
              <c:numCache>
                <c:formatCode>0.00</c:formatCode>
                <c:ptCount val="26"/>
                <c:pt idx="0">
                  <c:v>0.51087000000000005</c:v>
                </c:pt>
                <c:pt idx="1">
                  <c:v>0.55274000000000001</c:v>
                </c:pt>
                <c:pt idx="2">
                  <c:v>-0.75148000000000004</c:v>
                </c:pt>
                <c:pt idx="3">
                  <c:v>-1.2683899999999999</c:v>
                </c:pt>
                <c:pt idx="4">
                  <c:v>-1.3880399999999999</c:v>
                </c:pt>
                <c:pt idx="5">
                  <c:v>-1.4031</c:v>
                </c:pt>
                <c:pt idx="6">
                  <c:v>-1.1897200000000001</c:v>
                </c:pt>
                <c:pt idx="7">
                  <c:v>-1.8892800000000001</c:v>
                </c:pt>
                <c:pt idx="8">
                  <c:v>-1.42245</c:v>
                </c:pt>
                <c:pt idx="9">
                  <c:v>-3.0861299999999998</c:v>
                </c:pt>
                <c:pt idx="10">
                  <c:v>-3.3594300000000001</c:v>
                </c:pt>
                <c:pt idx="11">
                  <c:v>-2.11727</c:v>
                </c:pt>
                <c:pt idx="12">
                  <c:v>-1.54165</c:v>
                </c:pt>
                <c:pt idx="13">
                  <c:v>-1.46105</c:v>
                </c:pt>
                <c:pt idx="14">
                  <c:v>-1.2923899999999999</c:v>
                </c:pt>
                <c:pt idx="15">
                  <c:v>-0.98228000000000004</c:v>
                </c:pt>
                <c:pt idx="16">
                  <c:v>-1.0642</c:v>
                </c:pt>
                <c:pt idx="17">
                  <c:v>-1.56924</c:v>
                </c:pt>
                <c:pt idx="18">
                  <c:v>-1.01447</c:v>
                </c:pt>
                <c:pt idx="19">
                  <c:v>-2.0017200000000002</c:v>
                </c:pt>
                <c:pt idx="20">
                  <c:v>-3.46862</c:v>
                </c:pt>
                <c:pt idx="21">
                  <c:v>-4.2240799999999998</c:v>
                </c:pt>
                <c:pt idx="22">
                  <c:v>-2.6997900000000001</c:v>
                </c:pt>
                <c:pt idx="23">
                  <c:v>-3.3837899999999999</c:v>
                </c:pt>
                <c:pt idx="24">
                  <c:v>-3.53911</c:v>
                </c:pt>
                <c:pt idx="25">
                  <c:v>-2.4959500000000001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8-43A5-B566-6E132C6C349F}"/>
            </c:ext>
          </c:extLst>
        </c:ser>
        <c:ser>
          <c:idx val="2"/>
          <c:order val="1"/>
          <c:tx>
            <c:strRef>
              <c:f>G5d!$A$4</c:f>
              <c:strCache>
                <c:ptCount val="1"/>
                <c:pt idx="0">
                  <c:v>solde primaire conjoncturel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numRef>
              <c:f>G5d!$D$2:$AC$2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G5d!$D$4:$AC$4</c:f>
              <c:numCache>
                <c:formatCode>0.00</c:formatCode>
                <c:ptCount val="26"/>
                <c:pt idx="0">
                  <c:v>1.13578</c:v>
                </c:pt>
                <c:pt idx="1">
                  <c:v>1.08246</c:v>
                </c:pt>
                <c:pt idx="2">
                  <c:v>0.60402</c:v>
                </c:pt>
                <c:pt idx="3">
                  <c:v>5.6610000000000001E-2</c:v>
                </c:pt>
                <c:pt idx="4">
                  <c:v>0.63400999999999996</c:v>
                </c:pt>
                <c:pt idx="5">
                  <c:v>0.61104999999999998</c:v>
                </c:pt>
                <c:pt idx="6">
                  <c:v>1.13541</c:v>
                </c:pt>
                <c:pt idx="7">
                  <c:v>1.58789</c:v>
                </c:pt>
                <c:pt idx="8">
                  <c:v>0.79327000000000003</c:v>
                </c:pt>
                <c:pt idx="9">
                  <c:v>-1.7465299999999999</c:v>
                </c:pt>
                <c:pt idx="10">
                  <c:v>-1.2522500000000001</c:v>
                </c:pt>
                <c:pt idx="11">
                  <c:v>-0.47177999999999998</c:v>
                </c:pt>
                <c:pt idx="12">
                  <c:v>-0.99853999999999998</c:v>
                </c:pt>
                <c:pt idx="13">
                  <c:v>-1.1463300000000001</c:v>
                </c:pt>
                <c:pt idx="14">
                  <c:v>-1.08433</c:v>
                </c:pt>
                <c:pt idx="15">
                  <c:v>-0.87897000000000003</c:v>
                </c:pt>
                <c:pt idx="16">
                  <c:v>-0.79951000000000005</c:v>
                </c:pt>
                <c:pt idx="17">
                  <c:v>-3.3E-3</c:v>
                </c:pt>
                <c:pt idx="18">
                  <c:v>0.46442</c:v>
                </c:pt>
                <c:pt idx="19">
                  <c:v>1.1236200000000001</c:v>
                </c:pt>
                <c:pt idx="20">
                  <c:v>-4.1818999999999997</c:v>
                </c:pt>
                <c:pt idx="21">
                  <c:v>-0.97304999999999997</c:v>
                </c:pt>
                <c:pt idx="22">
                  <c:v>-0.12469</c:v>
                </c:pt>
                <c:pt idx="23">
                  <c:v>-9.2450000000000004E-2</c:v>
                </c:pt>
                <c:pt idx="24">
                  <c:v>-0.17394999999999999</c:v>
                </c:pt>
                <c:pt idx="25">
                  <c:v>-0.37158999999999998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68-43A5-B566-6E132C6C3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15088463"/>
        <c:axId val="1715090863"/>
      </c:barChart>
      <c:lineChart>
        <c:grouping val="standard"/>
        <c:varyColors val="0"/>
        <c:ser>
          <c:idx val="0"/>
          <c:order val="2"/>
          <c:tx>
            <c:strRef>
              <c:f>G5d!$A$5:$C$5</c:f>
              <c:strCache>
                <c:ptCount val="3"/>
                <c:pt idx="0">
                  <c:v>solde primaire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G5d!$D$2:$AC$2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G5d!$D$5:$AC$5</c:f>
              <c:numCache>
                <c:formatCode>0.00</c:formatCode>
                <c:ptCount val="26"/>
                <c:pt idx="0">
                  <c:v>1.6466500000000002</c:v>
                </c:pt>
                <c:pt idx="1">
                  <c:v>1.6352</c:v>
                </c:pt>
                <c:pt idx="2">
                  <c:v>-0.14746000000000004</c:v>
                </c:pt>
                <c:pt idx="3">
                  <c:v>-1.2117799999999999</c:v>
                </c:pt>
                <c:pt idx="4">
                  <c:v>-0.75402999999999998</c:v>
                </c:pt>
                <c:pt idx="5">
                  <c:v>-0.79205000000000003</c:v>
                </c:pt>
                <c:pt idx="6">
                  <c:v>-5.431000000000008E-2</c:v>
                </c:pt>
                <c:pt idx="7">
                  <c:v>-0.30139000000000005</c:v>
                </c:pt>
                <c:pt idx="8">
                  <c:v>-0.62917999999999996</c:v>
                </c:pt>
                <c:pt idx="9">
                  <c:v>-4.8326599999999997</c:v>
                </c:pt>
                <c:pt idx="10">
                  <c:v>-4.6116799999999998</c:v>
                </c:pt>
                <c:pt idx="11">
                  <c:v>-2.5890499999999999</c:v>
                </c:pt>
                <c:pt idx="12">
                  <c:v>-2.5401899999999999</c:v>
                </c:pt>
                <c:pt idx="13">
                  <c:v>-2.60738</c:v>
                </c:pt>
                <c:pt idx="14">
                  <c:v>-2.3767199999999997</c:v>
                </c:pt>
                <c:pt idx="15">
                  <c:v>-1.8612500000000001</c:v>
                </c:pt>
                <c:pt idx="16">
                  <c:v>-1.8637100000000002</c:v>
                </c:pt>
                <c:pt idx="17">
                  <c:v>-1.57254</c:v>
                </c:pt>
                <c:pt idx="18">
                  <c:v>-0.55004999999999993</c:v>
                </c:pt>
                <c:pt idx="19">
                  <c:v>-0.8781000000000001</c:v>
                </c:pt>
                <c:pt idx="20">
                  <c:v>-7.6505200000000002</c:v>
                </c:pt>
                <c:pt idx="21">
                  <c:v>-5.1971299999999996</c:v>
                </c:pt>
                <c:pt idx="22">
                  <c:v>-2.8244800000000003</c:v>
                </c:pt>
                <c:pt idx="23">
                  <c:v>-3.4762399999999998</c:v>
                </c:pt>
                <c:pt idx="24">
                  <c:v>-3.71306</c:v>
                </c:pt>
                <c:pt idx="25">
                  <c:v>-2.86754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68-43A5-B566-6E132C6C3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088463"/>
        <c:axId val="1715090863"/>
      </c:lineChart>
      <c:catAx>
        <c:axId val="1715088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90863"/>
        <c:crosses val="autoZero"/>
        <c:auto val="1"/>
        <c:lblAlgn val="ctr"/>
        <c:lblOffset val="100"/>
        <c:tickLblSkip val="5"/>
        <c:noMultiLvlLbl val="0"/>
      </c:catAx>
      <c:valAx>
        <c:axId val="17150908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88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03377651430887"/>
          <c:y val="0.58847869266587916"/>
          <c:w val="0.61771366863303101"/>
          <c:h val="0.2613396149856511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4788011695907"/>
          <c:y val="6.3793771043771041E-2"/>
          <c:w val="0.76802850877192985"/>
          <c:h val="0.69101220538720554"/>
        </c:manualLayout>
      </c:layout>
      <c:lineChart>
        <c:grouping val="standard"/>
        <c:varyColors val="0"/>
        <c:ser>
          <c:idx val="4"/>
          <c:order val="0"/>
          <c:tx>
            <c:strRef>
              <c:f>'[3]FR 00 - 25'!$C$14</c:f>
              <c:strCache>
                <c:ptCount val="1"/>
                <c:pt idx="0">
                  <c:v>Solde public total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'[3]FR 00 - 25'!$F$1:$AE$1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'[3]FR 00 - 25'!$F$7:$AE$7</c:f>
              <c:numCache>
                <c:formatCode>General</c:formatCode>
                <c:ptCount val="26"/>
                <c:pt idx="0">
                  <c:v>-1.3</c:v>
                </c:pt>
                <c:pt idx="1">
                  <c:v>-1.4</c:v>
                </c:pt>
                <c:pt idx="2">
                  <c:v>-3.2</c:v>
                </c:pt>
                <c:pt idx="3">
                  <c:v>-4.0999999999999996</c:v>
                </c:pt>
                <c:pt idx="4">
                  <c:v>-3.6</c:v>
                </c:pt>
                <c:pt idx="5">
                  <c:v>-3.5</c:v>
                </c:pt>
                <c:pt idx="6">
                  <c:v>-2.7</c:v>
                </c:pt>
                <c:pt idx="7">
                  <c:v>-3</c:v>
                </c:pt>
                <c:pt idx="8">
                  <c:v>-3.5</c:v>
                </c:pt>
                <c:pt idx="9">
                  <c:v>-7.4</c:v>
                </c:pt>
                <c:pt idx="10">
                  <c:v>-7.2</c:v>
                </c:pt>
                <c:pt idx="11">
                  <c:v>-5.3</c:v>
                </c:pt>
                <c:pt idx="12">
                  <c:v>-5.2</c:v>
                </c:pt>
                <c:pt idx="13">
                  <c:v>-4.9000000000000004</c:v>
                </c:pt>
                <c:pt idx="14">
                  <c:v>-4.5999999999999996</c:v>
                </c:pt>
                <c:pt idx="15">
                  <c:v>-3.9</c:v>
                </c:pt>
                <c:pt idx="16">
                  <c:v>-3.8</c:v>
                </c:pt>
                <c:pt idx="17">
                  <c:v>-3.4</c:v>
                </c:pt>
                <c:pt idx="18">
                  <c:v>-2.2999999999999998</c:v>
                </c:pt>
                <c:pt idx="19">
                  <c:v>-2.4</c:v>
                </c:pt>
                <c:pt idx="20">
                  <c:v>-8.9</c:v>
                </c:pt>
                <c:pt idx="21">
                  <c:v>-6.6</c:v>
                </c:pt>
                <c:pt idx="22">
                  <c:v>-4.7</c:v>
                </c:pt>
                <c:pt idx="23">
                  <c:v>-5.4</c:v>
                </c:pt>
                <c:pt idx="24">
                  <c:v>-5.8</c:v>
                </c:pt>
                <c:pt idx="25">
                  <c:v>-5.0999999999999996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5F-4476-8487-7FA7DB5FF4A3}"/>
            </c:ext>
          </c:extLst>
        </c:ser>
        <c:ser>
          <c:idx val="2"/>
          <c:order val="1"/>
          <c:tx>
            <c:strRef>
              <c:f>'[3]FR 00 - 25'!$C$11</c:f>
              <c:strCache>
                <c:ptCount val="1"/>
                <c:pt idx="0">
                  <c:v>Solde primaire 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'[3]FR 00 - 25'!$F$1:$AE$1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'[3]FR 00 - 25'!$F$4:$AE$4</c:f>
              <c:numCache>
                <c:formatCode>General</c:formatCode>
                <c:ptCount val="26"/>
                <c:pt idx="0">
                  <c:v>1.6999999999999957</c:v>
                </c:pt>
                <c:pt idx="1">
                  <c:v>1.7000000000000028</c:v>
                </c:pt>
                <c:pt idx="2">
                  <c:v>-0.19999999999999574</c:v>
                </c:pt>
                <c:pt idx="3">
                  <c:v>-1.2000000000000028</c:v>
                </c:pt>
                <c:pt idx="4">
                  <c:v>-0.80000000000000426</c:v>
                </c:pt>
                <c:pt idx="5">
                  <c:v>-0.79999999999999716</c:v>
                </c:pt>
                <c:pt idx="6">
                  <c:v>-9.9999999999994316E-2</c:v>
                </c:pt>
                <c:pt idx="7">
                  <c:v>-0.29999999999999716</c:v>
                </c:pt>
                <c:pt idx="8">
                  <c:v>-0.60000000000000142</c:v>
                </c:pt>
                <c:pt idx="9">
                  <c:v>-4.8999999999999986</c:v>
                </c:pt>
                <c:pt idx="10">
                  <c:v>-4.6000000000000014</c:v>
                </c:pt>
                <c:pt idx="11">
                  <c:v>-2.5999999999999943</c:v>
                </c:pt>
                <c:pt idx="12">
                  <c:v>-2.5999999999999943</c:v>
                </c:pt>
                <c:pt idx="13">
                  <c:v>-2.6000000000000014</c:v>
                </c:pt>
                <c:pt idx="14">
                  <c:v>-2.3999999999999986</c:v>
                </c:pt>
                <c:pt idx="15">
                  <c:v>-1.8999999999999986</c:v>
                </c:pt>
                <c:pt idx="16">
                  <c:v>-1.8999999999999986</c:v>
                </c:pt>
                <c:pt idx="17">
                  <c:v>-1.6000000000000085</c:v>
                </c:pt>
                <c:pt idx="18">
                  <c:v>-0.60000000000000142</c:v>
                </c:pt>
                <c:pt idx="19">
                  <c:v>-0.79999999999999716</c:v>
                </c:pt>
                <c:pt idx="20">
                  <c:v>-7.6000000000000085</c:v>
                </c:pt>
                <c:pt idx="21">
                  <c:v>-5.2000000000000028</c:v>
                </c:pt>
                <c:pt idx="22">
                  <c:v>-2.7999999999999972</c:v>
                </c:pt>
                <c:pt idx="23">
                  <c:v>-3.5</c:v>
                </c:pt>
                <c:pt idx="24">
                  <c:v>-3.7999999999999972</c:v>
                </c:pt>
                <c:pt idx="25">
                  <c:v>-2.8999999999999986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5F-4476-8487-7FA7DB5FF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5088463"/>
        <c:axId val="1715090863"/>
      </c:lineChart>
      <c:catAx>
        <c:axId val="17150884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90863"/>
        <c:crosses val="autoZero"/>
        <c:auto val="1"/>
        <c:lblAlgn val="ctr"/>
        <c:lblOffset val="100"/>
        <c:tickLblSkip val="5"/>
        <c:noMultiLvlLbl val="0"/>
      </c:catAx>
      <c:valAx>
        <c:axId val="17150908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88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798638620682939E-3"/>
          <c:y val="0.90943226056474469"/>
          <c:w val="0.99692005023512087"/>
          <c:h val="8.61932263150689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5696705452164"/>
          <c:y val="4.807732016948546E-2"/>
          <c:w val="0.78962155483393537"/>
          <c:h val="0.5788305241198666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G5f!$C$3</c:f>
              <c:strCache>
                <c:ptCount val="1"/>
                <c:pt idx="0">
                  <c:v>Contribution des recettes publiques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G5f!$G$2:$AJ$2</c:f>
              <c:strCache>
                <c:ptCount val="30"/>
                <c:pt idx="3">
                  <c:v>2000-2004</c:v>
                </c:pt>
                <c:pt idx="9">
                  <c:v>2005-2009</c:v>
                </c:pt>
                <c:pt idx="15">
                  <c:v>2010-2014</c:v>
                </c:pt>
                <c:pt idx="20">
                  <c:v>2015-2019</c:v>
                </c:pt>
                <c:pt idx="24">
                  <c:v>2020-2021</c:v>
                </c:pt>
                <c:pt idx="29">
                  <c:v>2022-2025 </c:v>
                </c:pt>
              </c:strCache>
            </c:strRef>
          </c:cat>
          <c:val>
            <c:numRef>
              <c:f>G5f!$F$3:$AJ$3</c:f>
              <c:numCache>
                <c:formatCode>0.0</c:formatCode>
                <c:ptCount val="31"/>
                <c:pt idx="0">
                  <c:v>-0.55048853683094023</c:v>
                </c:pt>
                <c:pt idx="1">
                  <c:v>-0.55048853683094023</c:v>
                </c:pt>
                <c:pt idx="2">
                  <c:v>-0.55048853683094023</c:v>
                </c:pt>
                <c:pt idx="3">
                  <c:v>-0.55048853683094023</c:v>
                </c:pt>
                <c:pt idx="4">
                  <c:v>-0.55048853683094023</c:v>
                </c:pt>
                <c:pt idx="6">
                  <c:v>-0.19648636110608919</c:v>
                </c:pt>
                <c:pt idx="7">
                  <c:v>-0.19648636110608919</c:v>
                </c:pt>
                <c:pt idx="8">
                  <c:v>-0.19648636110608919</c:v>
                </c:pt>
                <c:pt idx="9">
                  <c:v>-0.19648636110608919</c:v>
                </c:pt>
                <c:pt idx="10">
                  <c:v>-0.19648636110608919</c:v>
                </c:pt>
                <c:pt idx="12">
                  <c:v>3.1486130904581984</c:v>
                </c:pt>
                <c:pt idx="13">
                  <c:v>3.1486130904581984</c:v>
                </c:pt>
                <c:pt idx="14">
                  <c:v>3.1486130904581984</c:v>
                </c:pt>
                <c:pt idx="15">
                  <c:v>3.1486130904581984</c:v>
                </c:pt>
                <c:pt idx="16">
                  <c:v>3.1486130904581984</c:v>
                </c:pt>
                <c:pt idx="18">
                  <c:v>-0.75479267155470353</c:v>
                </c:pt>
                <c:pt idx="19">
                  <c:v>-0.75479267155470353</c:v>
                </c:pt>
                <c:pt idx="20">
                  <c:v>-0.75479267155470353</c:v>
                </c:pt>
                <c:pt idx="21">
                  <c:v>-0.75479267155470353</c:v>
                </c:pt>
                <c:pt idx="23">
                  <c:v>-7.3488292437993152E-2</c:v>
                </c:pt>
                <c:pt idx="24">
                  <c:v>-7.3488292437993152E-2</c:v>
                </c:pt>
                <c:pt idx="26">
                  <c:v>-0.66763506477379764</c:v>
                </c:pt>
                <c:pt idx="27">
                  <c:v>-0.66763506477379764</c:v>
                </c:pt>
                <c:pt idx="28">
                  <c:v>-0.66763506477379764</c:v>
                </c:pt>
                <c:pt idx="29">
                  <c:v>-0.66763506477379764</c:v>
                </c:pt>
                <c:pt idx="30">
                  <c:v>-0.66763506477379764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16-4E4A-8920-DB24709FA77D}"/>
            </c:ext>
          </c:extLst>
        </c:ser>
        <c:ser>
          <c:idx val="2"/>
          <c:order val="1"/>
          <c:tx>
            <c:strRef>
              <c:f>G5f!$C$4</c:f>
              <c:strCache>
                <c:ptCount val="1"/>
                <c:pt idx="0">
                  <c:v>Contributions des dépenses primaires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G5f!$G$2:$AJ$2</c:f>
              <c:strCache>
                <c:ptCount val="30"/>
                <c:pt idx="3">
                  <c:v>2000-2004</c:v>
                </c:pt>
                <c:pt idx="9">
                  <c:v>2005-2009</c:v>
                </c:pt>
                <c:pt idx="15">
                  <c:v>2010-2014</c:v>
                </c:pt>
                <c:pt idx="20">
                  <c:v>2015-2019</c:v>
                </c:pt>
                <c:pt idx="24">
                  <c:v>2020-2021</c:v>
                </c:pt>
                <c:pt idx="29">
                  <c:v>2022-2025 </c:v>
                </c:pt>
              </c:strCache>
            </c:strRef>
          </c:cat>
          <c:val>
            <c:numRef>
              <c:f>G5f!$F$4:$AJ$4</c:f>
              <c:numCache>
                <c:formatCode>0.0</c:formatCode>
                <c:ptCount val="31"/>
                <c:pt idx="0">
                  <c:v>-1.8882135893323309</c:v>
                </c:pt>
                <c:pt idx="1">
                  <c:v>-1.8882135893323309</c:v>
                </c:pt>
                <c:pt idx="2">
                  <c:v>-1.8882135893323309</c:v>
                </c:pt>
                <c:pt idx="3">
                  <c:v>-1.8882135893323309</c:v>
                </c:pt>
                <c:pt idx="4">
                  <c:v>-1.8882135893323309</c:v>
                </c:pt>
                <c:pt idx="6">
                  <c:v>-3.6231441289182698</c:v>
                </c:pt>
                <c:pt idx="7">
                  <c:v>-3.6231441289182698</c:v>
                </c:pt>
                <c:pt idx="8">
                  <c:v>-3.6231441289182698</c:v>
                </c:pt>
                <c:pt idx="9">
                  <c:v>-3.6231441289182698</c:v>
                </c:pt>
                <c:pt idx="10">
                  <c:v>-3.6231441289182698</c:v>
                </c:pt>
                <c:pt idx="12">
                  <c:v>-0.39818290724839756</c:v>
                </c:pt>
                <c:pt idx="13">
                  <c:v>-0.39818290724839756</c:v>
                </c:pt>
                <c:pt idx="14">
                  <c:v>-0.39818290724839756</c:v>
                </c:pt>
                <c:pt idx="15">
                  <c:v>-0.39818290724839756</c:v>
                </c:pt>
                <c:pt idx="16">
                  <c:v>-0.39818290724839756</c:v>
                </c:pt>
                <c:pt idx="18">
                  <c:v>1.7379391971405269</c:v>
                </c:pt>
                <c:pt idx="19">
                  <c:v>1.7379391971405269</c:v>
                </c:pt>
                <c:pt idx="20">
                  <c:v>1.7379391971405269</c:v>
                </c:pt>
                <c:pt idx="21">
                  <c:v>1.7379391971405269</c:v>
                </c:pt>
                <c:pt idx="23">
                  <c:v>-4.2455411244770147</c:v>
                </c:pt>
                <c:pt idx="24">
                  <c:v>-4.2455411244770147</c:v>
                </c:pt>
                <c:pt idx="26">
                  <c:v>2.9624119710318197</c:v>
                </c:pt>
                <c:pt idx="27">
                  <c:v>2.9624119710318197</c:v>
                </c:pt>
                <c:pt idx="28">
                  <c:v>2.9624119710318197</c:v>
                </c:pt>
                <c:pt idx="29">
                  <c:v>2.9624119710318197</c:v>
                </c:pt>
                <c:pt idx="30">
                  <c:v>2.9624119710318197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16-4E4A-8920-DB24709FA77D}"/>
            </c:ext>
          </c:extLst>
        </c:ser>
        <c:ser>
          <c:idx val="3"/>
          <c:order val="2"/>
          <c:tx>
            <c:strRef>
              <c:f>G5f!$C$6</c:f>
              <c:strCache>
                <c:ptCount val="1"/>
                <c:pt idx="0">
                  <c:v>Contribution charge des intérêts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G5f!$G$2:$AJ$2</c:f>
              <c:strCache>
                <c:ptCount val="30"/>
                <c:pt idx="3">
                  <c:v>2000-2004</c:v>
                </c:pt>
                <c:pt idx="9">
                  <c:v>2005-2009</c:v>
                </c:pt>
                <c:pt idx="15">
                  <c:v>2010-2014</c:v>
                </c:pt>
                <c:pt idx="20">
                  <c:v>2015-2019</c:v>
                </c:pt>
                <c:pt idx="24">
                  <c:v>2020-2021</c:v>
                </c:pt>
                <c:pt idx="29">
                  <c:v>2022-2025 </c:v>
                </c:pt>
              </c:strCache>
            </c:strRef>
          </c:cat>
          <c:val>
            <c:numRef>
              <c:f>G5f!$F$6:$AJ$6</c:f>
              <c:numCache>
                <c:formatCode>0.0</c:formatCode>
                <c:ptCount val="31"/>
                <c:pt idx="0">
                  <c:v>0.24399560625352468</c:v>
                </c:pt>
                <c:pt idx="1">
                  <c:v>0.24399560625352468</c:v>
                </c:pt>
                <c:pt idx="2">
                  <c:v>0.24399560625352468</c:v>
                </c:pt>
                <c:pt idx="3">
                  <c:v>0.24399560625352468</c:v>
                </c:pt>
                <c:pt idx="4">
                  <c:v>0.24399560625352468</c:v>
                </c:pt>
                <c:pt idx="6">
                  <c:v>0.17493145845460534</c:v>
                </c:pt>
                <c:pt idx="7">
                  <c:v>0.17493145845460534</c:v>
                </c:pt>
                <c:pt idx="8">
                  <c:v>0.17493145845460534</c:v>
                </c:pt>
                <c:pt idx="9">
                  <c:v>0.17493145845460534</c:v>
                </c:pt>
                <c:pt idx="10">
                  <c:v>0.17493145845460534</c:v>
                </c:pt>
                <c:pt idx="12">
                  <c:v>0.50952016317374937</c:v>
                </c:pt>
                <c:pt idx="13">
                  <c:v>0.50952016317374937</c:v>
                </c:pt>
                <c:pt idx="14">
                  <c:v>0.50952016317374937</c:v>
                </c:pt>
                <c:pt idx="15">
                  <c:v>0.50952016317374937</c:v>
                </c:pt>
                <c:pt idx="16">
                  <c:v>0.50952016317374937</c:v>
                </c:pt>
                <c:pt idx="18">
                  <c:v>0.51502718283651627</c:v>
                </c:pt>
                <c:pt idx="19">
                  <c:v>0.51502718283651627</c:v>
                </c:pt>
                <c:pt idx="20">
                  <c:v>0.51502718283651627</c:v>
                </c:pt>
                <c:pt idx="21">
                  <c:v>0.51502718283651627</c:v>
                </c:pt>
                <c:pt idx="23">
                  <c:v>0.12833375874405473</c:v>
                </c:pt>
                <c:pt idx="24">
                  <c:v>0.12833375874405473</c:v>
                </c:pt>
                <c:pt idx="26">
                  <c:v>-0.80974800159217275</c:v>
                </c:pt>
                <c:pt idx="27">
                  <c:v>-0.80974800159217275</c:v>
                </c:pt>
                <c:pt idx="28">
                  <c:v>-0.80974800159217275</c:v>
                </c:pt>
                <c:pt idx="29">
                  <c:v>-0.80974800159217275</c:v>
                </c:pt>
                <c:pt idx="30">
                  <c:v>-0.80974800159217275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16-4E4A-8920-DB24709F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15088463"/>
        <c:axId val="1715090863"/>
      </c:barChart>
      <c:lineChart>
        <c:grouping val="standard"/>
        <c:varyColors val="0"/>
        <c:ser>
          <c:idx val="0"/>
          <c:order val="3"/>
          <c:tx>
            <c:strRef>
              <c:f>G5f!$C$8</c:f>
              <c:strCache>
                <c:ptCount val="1"/>
                <c:pt idx="0">
                  <c:v> Solde public total 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6.1955747054998574E-2"/>
                  <c:y val="-2.78324731704461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16-4E4A-8920-DB24709FA77D}"/>
                </c:ext>
              </c:extLst>
            </c:dLbl>
            <c:dLbl>
              <c:idx val="8"/>
              <c:layout>
                <c:manualLayout>
                  <c:x val="-6.1955747054998518E-2"/>
                  <c:y val="-2.78324731704461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16-4E4A-8920-DB24709FA77D}"/>
                </c:ext>
              </c:extLst>
            </c:dLbl>
            <c:dLbl>
              <c:idx val="14"/>
              <c:layout>
                <c:manualLayout>
                  <c:x val="-7.2903113372015022E-2"/>
                  <c:y val="-2.3583240625339834E-2"/>
                </c:manualLayout>
              </c:layout>
              <c:numFmt formatCode="\+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16-4E4A-8920-DB24709FA77D}"/>
                </c:ext>
              </c:extLst>
            </c:dLbl>
            <c:dLbl>
              <c:idx val="19"/>
              <c:layout>
                <c:manualLayout>
                  <c:x val="-5.6432405353628236E-2"/>
                  <c:y val="-3.2081705715552356E-2"/>
                </c:manualLayout>
              </c:layout>
              <c:numFmt formatCode="\+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516-4E4A-8920-DB24709FA77D}"/>
                </c:ext>
              </c:extLst>
            </c:dLbl>
            <c:dLbl>
              <c:idx val="23"/>
              <c:layout>
                <c:manualLayout>
                  <c:x val="-5.7989309983615948E-2"/>
                  <c:y val="-3.20817057155523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16-4E4A-8920-DB24709FA77D}"/>
                </c:ext>
              </c:extLst>
            </c:dLbl>
            <c:dLbl>
              <c:idx val="28"/>
              <c:layout>
                <c:manualLayout>
                  <c:x val="-6.833171656777641E-2"/>
                  <c:y val="-2.3583240625339851E-2"/>
                </c:manualLayout>
              </c:layout>
              <c:numFmt formatCode="\+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516-4E4A-8920-DB24709FA7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G5f!$F$8:$AJ$8</c:f>
              <c:numCache>
                <c:formatCode>0.0</c:formatCode>
                <c:ptCount val="31"/>
                <c:pt idx="0">
                  <c:v>-2.1947065199097344</c:v>
                </c:pt>
                <c:pt idx="1">
                  <c:v>-2.1947065199097344</c:v>
                </c:pt>
                <c:pt idx="2">
                  <c:v>-2.1947065199097344</c:v>
                </c:pt>
                <c:pt idx="3">
                  <c:v>-2.1947065199097344</c:v>
                </c:pt>
                <c:pt idx="4">
                  <c:v>-2.1947065199097344</c:v>
                </c:pt>
                <c:pt idx="6">
                  <c:v>-3.6446990315697354</c:v>
                </c:pt>
                <c:pt idx="7">
                  <c:v>-3.6446990315697354</c:v>
                </c:pt>
                <c:pt idx="8">
                  <c:v>-3.6446990315697354</c:v>
                </c:pt>
                <c:pt idx="9">
                  <c:v>-3.6446990315697354</c:v>
                </c:pt>
                <c:pt idx="10">
                  <c:v>-3.6446990315697354</c:v>
                </c:pt>
                <c:pt idx="12">
                  <c:v>3.2599503463835284</c:v>
                </c:pt>
                <c:pt idx="13">
                  <c:v>3.2599503463835284</c:v>
                </c:pt>
                <c:pt idx="14">
                  <c:v>3.2599503463835284</c:v>
                </c:pt>
                <c:pt idx="15">
                  <c:v>3.2599503463835284</c:v>
                </c:pt>
                <c:pt idx="16">
                  <c:v>3.2599503463835284</c:v>
                </c:pt>
                <c:pt idx="18">
                  <c:v>1.4981737084223323</c:v>
                </c:pt>
                <c:pt idx="19">
                  <c:v>1.4981737084223323</c:v>
                </c:pt>
                <c:pt idx="20">
                  <c:v>1.4981737084223323</c:v>
                </c:pt>
                <c:pt idx="21">
                  <c:v>1.4981737084223323</c:v>
                </c:pt>
                <c:pt idx="23">
                  <c:v>-4.1906956581709576</c:v>
                </c:pt>
                <c:pt idx="24">
                  <c:v>-4.1906956581709576</c:v>
                </c:pt>
                <c:pt idx="26">
                  <c:v>1.4850289046658345</c:v>
                </c:pt>
                <c:pt idx="27">
                  <c:v>1.4850289046658345</c:v>
                </c:pt>
                <c:pt idx="28">
                  <c:v>1.4850289046658345</c:v>
                </c:pt>
                <c:pt idx="29">
                  <c:v>1.4850289046658345</c:v>
                </c:pt>
                <c:pt idx="30">
                  <c:v>1.4850289046658345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16-4E4A-8920-DB24709F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088463"/>
        <c:axId val="1715090863"/>
      </c:lineChart>
      <c:catAx>
        <c:axId val="1715088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90863"/>
        <c:crosses val="autoZero"/>
        <c:auto val="1"/>
        <c:lblAlgn val="ctr"/>
        <c:lblOffset val="100"/>
        <c:noMultiLvlLbl val="0"/>
      </c:catAx>
      <c:valAx>
        <c:axId val="17150908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15088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800708760968642E-3"/>
          <c:y val="0.79986791642461674"/>
          <c:w val="0.95625578688290891"/>
          <c:h val="0.200132083575383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/>
              <a:t>Croissance de la productivité par tête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'G6 dat'!$A$3</c:f>
              <c:strCache>
                <c:ptCount val="1"/>
                <c:pt idx="0">
                  <c:v>productivité 0,4%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dat'!$B$3:$AA$3</c:f>
              <c:numCache>
                <c:formatCode>0.00</c:formatCode>
                <c:ptCount val="26"/>
                <c:pt idx="4">
                  <c:v>0.78</c:v>
                </c:pt>
                <c:pt idx="5">
                  <c:v>0.77</c:v>
                </c:pt>
                <c:pt idx="6">
                  <c:v>0.73</c:v>
                </c:pt>
                <c:pt idx="7">
                  <c:v>0.69</c:v>
                </c:pt>
                <c:pt idx="8">
                  <c:v>0.66</c:v>
                </c:pt>
                <c:pt idx="9">
                  <c:v>0.62</c:v>
                </c:pt>
                <c:pt idx="10">
                  <c:v>0.57999999999999996</c:v>
                </c:pt>
                <c:pt idx="11">
                  <c:v>0.55000000000000004</c:v>
                </c:pt>
                <c:pt idx="12">
                  <c:v>0.51</c:v>
                </c:pt>
                <c:pt idx="13">
                  <c:v>0.47</c:v>
                </c:pt>
                <c:pt idx="14">
                  <c:v>0.44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E0-43A8-BAE8-F8281E54D10C}"/>
            </c:ext>
          </c:extLst>
        </c:ser>
        <c:ser>
          <c:idx val="2"/>
          <c:order val="1"/>
          <c:tx>
            <c:strRef>
              <c:f>'G6 dat'!$A$4</c:f>
              <c:strCache>
                <c:ptCount val="1"/>
                <c:pt idx="0">
                  <c:v>productivité 1%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dat'!$B$4:$AA$4</c:f>
              <c:numCache>
                <c:formatCode>0.00</c:formatCode>
                <c:ptCount val="26"/>
                <c:pt idx="4">
                  <c:v>0.78</c:v>
                </c:pt>
                <c:pt idx="5">
                  <c:v>0.82</c:v>
                </c:pt>
                <c:pt idx="6">
                  <c:v>0.84</c:v>
                </c:pt>
                <c:pt idx="7">
                  <c:v>0.86</c:v>
                </c:pt>
                <c:pt idx="8">
                  <c:v>0.88</c:v>
                </c:pt>
                <c:pt idx="9">
                  <c:v>0.89</c:v>
                </c:pt>
                <c:pt idx="10">
                  <c:v>0.91</c:v>
                </c:pt>
                <c:pt idx="11">
                  <c:v>0.93</c:v>
                </c:pt>
                <c:pt idx="12">
                  <c:v>0.95</c:v>
                </c:pt>
                <c:pt idx="13">
                  <c:v>0.96</c:v>
                </c:pt>
                <c:pt idx="14">
                  <c:v>0.98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E0-43A8-BAE8-F8281E54D10C}"/>
            </c:ext>
          </c:extLst>
        </c:ser>
        <c:ser>
          <c:idx val="0"/>
          <c:order val="2"/>
          <c:tx>
            <c:strRef>
              <c:f>'G6 dat'!$A$2</c:f>
              <c:strCache>
                <c:ptCount val="1"/>
                <c:pt idx="0">
                  <c:v>productivité 0,7%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'G6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dat'!$B$2:$AA$2</c:f>
              <c:numCache>
                <c:formatCode>0.00</c:formatCode>
                <c:ptCount val="26"/>
                <c:pt idx="0">
                  <c:v>0.72</c:v>
                </c:pt>
                <c:pt idx="1">
                  <c:v>0.86</c:v>
                </c:pt>
                <c:pt idx="2">
                  <c:v>0.85</c:v>
                </c:pt>
                <c:pt idx="3">
                  <c:v>0.83</c:v>
                </c:pt>
                <c:pt idx="4">
                  <c:v>0.78</c:v>
                </c:pt>
                <c:pt idx="5">
                  <c:v>0.79</c:v>
                </c:pt>
                <c:pt idx="6">
                  <c:v>0.79</c:v>
                </c:pt>
                <c:pt idx="7">
                  <c:v>0.78</c:v>
                </c:pt>
                <c:pt idx="8">
                  <c:v>0.77</c:v>
                </c:pt>
                <c:pt idx="9">
                  <c:v>0.75</c:v>
                </c:pt>
                <c:pt idx="10">
                  <c:v>0.75</c:v>
                </c:pt>
                <c:pt idx="11">
                  <c:v>0.74</c:v>
                </c:pt>
                <c:pt idx="12">
                  <c:v>0.73</c:v>
                </c:pt>
                <c:pt idx="13">
                  <c:v>0.72</c:v>
                </c:pt>
                <c:pt idx="14">
                  <c:v>0.71</c:v>
                </c:pt>
                <c:pt idx="15">
                  <c:v>0.7</c:v>
                </c:pt>
                <c:pt idx="16">
                  <c:v>0.7</c:v>
                </c:pt>
                <c:pt idx="17">
                  <c:v>0.7</c:v>
                </c:pt>
                <c:pt idx="18">
                  <c:v>0.7</c:v>
                </c:pt>
                <c:pt idx="19">
                  <c:v>0.7</c:v>
                </c:pt>
                <c:pt idx="20">
                  <c:v>0.7</c:v>
                </c:pt>
                <c:pt idx="21">
                  <c:v>0.7</c:v>
                </c:pt>
                <c:pt idx="22">
                  <c:v>0.7</c:v>
                </c:pt>
                <c:pt idx="23">
                  <c:v>0.7</c:v>
                </c:pt>
                <c:pt idx="24">
                  <c:v>0.7</c:v>
                </c:pt>
                <c:pt idx="25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E0-43A8-BAE8-F8281E54D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4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/>
              <a:t>Taux de chômage structurel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'G6 dat'!$A$8</c:f>
              <c:strCache>
                <c:ptCount val="1"/>
                <c:pt idx="0">
                  <c:v>chômage struct 5%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dat'!$B$6:$AA$6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dat'!$B$8:$AA$8</c:f>
              <c:numCache>
                <c:formatCode>0.00</c:formatCode>
                <c:ptCount val="26"/>
                <c:pt idx="4">
                  <c:v>7.5</c:v>
                </c:pt>
                <c:pt idx="5">
                  <c:v>7.27</c:v>
                </c:pt>
                <c:pt idx="6">
                  <c:v>7.05</c:v>
                </c:pt>
                <c:pt idx="7">
                  <c:v>6.82</c:v>
                </c:pt>
                <c:pt idx="8">
                  <c:v>6.59</c:v>
                </c:pt>
                <c:pt idx="9">
                  <c:v>6.36</c:v>
                </c:pt>
                <c:pt idx="10">
                  <c:v>6.14</c:v>
                </c:pt>
                <c:pt idx="11">
                  <c:v>5.91</c:v>
                </c:pt>
                <c:pt idx="12">
                  <c:v>5.68</c:v>
                </c:pt>
                <c:pt idx="13">
                  <c:v>5.45</c:v>
                </c:pt>
                <c:pt idx="14">
                  <c:v>5.23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D-4E64-A96E-DADA4D64856D}"/>
            </c:ext>
          </c:extLst>
        </c:ser>
        <c:ser>
          <c:idx val="0"/>
          <c:order val="1"/>
          <c:tx>
            <c:strRef>
              <c:f>'G6 dat'!$A$9</c:f>
              <c:strCache>
                <c:ptCount val="1"/>
                <c:pt idx="0">
                  <c:v>chômage struct 10%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dat'!$B$6:$AA$6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dat'!$B$9:$AA$9</c:f>
              <c:numCache>
                <c:formatCode>0.00</c:formatCode>
                <c:ptCount val="26"/>
                <c:pt idx="4">
                  <c:v>7.5</c:v>
                </c:pt>
                <c:pt idx="5">
                  <c:v>7.73</c:v>
                </c:pt>
                <c:pt idx="6">
                  <c:v>7.95</c:v>
                </c:pt>
                <c:pt idx="7">
                  <c:v>8.18</c:v>
                </c:pt>
                <c:pt idx="8">
                  <c:v>8.41</c:v>
                </c:pt>
                <c:pt idx="9">
                  <c:v>8.64</c:v>
                </c:pt>
                <c:pt idx="10">
                  <c:v>8.86</c:v>
                </c:pt>
                <c:pt idx="11">
                  <c:v>9.09</c:v>
                </c:pt>
                <c:pt idx="12">
                  <c:v>9.32</c:v>
                </c:pt>
                <c:pt idx="13">
                  <c:v>9.5500000000000007</c:v>
                </c:pt>
                <c:pt idx="14">
                  <c:v>9.77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D-4E64-A96E-DADA4D64856D}"/>
            </c:ext>
          </c:extLst>
        </c:ser>
        <c:ser>
          <c:idx val="1"/>
          <c:order val="2"/>
          <c:tx>
            <c:strRef>
              <c:f>'G6 dat'!$A$7</c:f>
              <c:strCache>
                <c:ptCount val="1"/>
                <c:pt idx="0">
                  <c:v>chômage struct 7%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'G6 dat'!$B$6:$AA$6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dat'!$B$7:$AA$7</c:f>
              <c:numCache>
                <c:formatCode>0.00</c:formatCode>
                <c:ptCount val="26"/>
                <c:pt idx="0">
                  <c:v>7.75</c:v>
                </c:pt>
                <c:pt idx="1">
                  <c:v>7.64</c:v>
                </c:pt>
                <c:pt idx="2">
                  <c:v>7.55</c:v>
                </c:pt>
                <c:pt idx="3">
                  <c:v>7.5</c:v>
                </c:pt>
                <c:pt idx="4">
                  <c:v>7.5</c:v>
                </c:pt>
                <c:pt idx="5">
                  <c:v>7.45</c:v>
                </c:pt>
                <c:pt idx="6">
                  <c:v>7.41</c:v>
                </c:pt>
                <c:pt idx="7">
                  <c:v>7.36</c:v>
                </c:pt>
                <c:pt idx="8">
                  <c:v>7.32</c:v>
                </c:pt>
                <c:pt idx="9">
                  <c:v>7.27</c:v>
                </c:pt>
                <c:pt idx="10">
                  <c:v>7.23</c:v>
                </c:pt>
                <c:pt idx="11">
                  <c:v>7.18</c:v>
                </c:pt>
                <c:pt idx="12">
                  <c:v>7.14</c:v>
                </c:pt>
                <c:pt idx="13">
                  <c:v>7.09</c:v>
                </c:pt>
                <c:pt idx="14">
                  <c:v>7.05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5D-4E64-A96E-DADA4D648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4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/>
              <a:t>Taux d'intérêt d'émission de la dette publique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'G6 dat'!$A$12</c:f>
              <c:strCache>
                <c:ptCount val="1"/>
                <c:pt idx="0">
                  <c:v>r - g = 0.5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'G6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dat'!$B$12:$AA$12</c:f>
              <c:numCache>
                <c:formatCode>0.00</c:formatCode>
                <c:ptCount val="26"/>
                <c:pt idx="1">
                  <c:v>2.5292399999999988</c:v>
                </c:pt>
                <c:pt idx="2">
                  <c:v>2.9643559999999898</c:v>
                </c:pt>
                <c:pt idx="3">
                  <c:v>3.3800080000000117</c:v>
                </c:pt>
                <c:pt idx="4">
                  <c:v>3.3800080000000117</c:v>
                </c:pt>
                <c:pt idx="5">
                  <c:v>3.6236250000000076</c:v>
                </c:pt>
                <c:pt idx="6">
                  <c:v>3.6338000000000088</c:v>
                </c:pt>
                <c:pt idx="7">
                  <c:v>3.582925000000003</c:v>
                </c:pt>
                <c:pt idx="8">
                  <c:v>3.5523999999999996</c:v>
                </c:pt>
                <c:pt idx="9">
                  <c:v>3.2980250000000151</c:v>
                </c:pt>
                <c:pt idx="10">
                  <c:v>3.2980250000000151</c:v>
                </c:pt>
                <c:pt idx="11">
                  <c:v>3.2166250000000058</c:v>
                </c:pt>
                <c:pt idx="12">
                  <c:v>3.1453999999999978</c:v>
                </c:pt>
                <c:pt idx="13">
                  <c:v>3.1555749999999989</c:v>
                </c:pt>
                <c:pt idx="14">
                  <c:v>3.1657500000000001</c:v>
                </c:pt>
                <c:pt idx="15">
                  <c:v>3.0843499999999908</c:v>
                </c:pt>
                <c:pt idx="16">
                  <c:v>2.9927750000000026</c:v>
                </c:pt>
                <c:pt idx="17">
                  <c:v>2.9622499999999992</c:v>
                </c:pt>
                <c:pt idx="18">
                  <c:v>2.870675000000011</c:v>
                </c:pt>
                <c:pt idx="19">
                  <c:v>2.8299750000000063</c:v>
                </c:pt>
                <c:pt idx="20">
                  <c:v>2.7791000000000228</c:v>
                </c:pt>
                <c:pt idx="21">
                  <c:v>2.6875250000000124</c:v>
                </c:pt>
                <c:pt idx="22">
                  <c:v>2.6773500000000112</c:v>
                </c:pt>
                <c:pt idx="23">
                  <c:v>2.6366500000000066</c:v>
                </c:pt>
                <c:pt idx="24">
                  <c:v>2.6366500000000066</c:v>
                </c:pt>
                <c:pt idx="25">
                  <c:v>2.5755999999999997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06-49DC-A4A3-14E291FD9B10}"/>
            </c:ext>
          </c:extLst>
        </c:ser>
        <c:ser>
          <c:idx val="1"/>
          <c:order val="1"/>
          <c:tx>
            <c:strRef>
              <c:f>'G6 dat'!$A$13</c:f>
              <c:strCache>
                <c:ptCount val="1"/>
                <c:pt idx="0">
                  <c:v>r - g = 1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dat'!$B$13:$AA$13</c:f>
              <c:numCache>
                <c:formatCode>0.00</c:formatCode>
                <c:ptCount val="26"/>
                <c:pt idx="1">
                  <c:v>3.0292399999999988</c:v>
                </c:pt>
                <c:pt idx="2">
                  <c:v>3.4643559999999898</c:v>
                </c:pt>
                <c:pt idx="3">
                  <c:v>3.8800080000000117</c:v>
                </c:pt>
                <c:pt idx="4">
                  <c:v>3.8800080000000117</c:v>
                </c:pt>
                <c:pt idx="5">
                  <c:v>4.1236250000000076</c:v>
                </c:pt>
                <c:pt idx="6">
                  <c:v>4.1338000000000088</c:v>
                </c:pt>
                <c:pt idx="7">
                  <c:v>4.082925000000003</c:v>
                </c:pt>
                <c:pt idx="8">
                  <c:v>4.0523999999999996</c:v>
                </c:pt>
                <c:pt idx="9">
                  <c:v>3.7980250000000151</c:v>
                </c:pt>
                <c:pt idx="10">
                  <c:v>3.7980250000000151</c:v>
                </c:pt>
                <c:pt idx="11">
                  <c:v>3.7166250000000058</c:v>
                </c:pt>
                <c:pt idx="12">
                  <c:v>3.6453999999999978</c:v>
                </c:pt>
                <c:pt idx="13">
                  <c:v>3.6555749999999989</c:v>
                </c:pt>
                <c:pt idx="14">
                  <c:v>3.6657500000000001</c:v>
                </c:pt>
                <c:pt idx="15">
                  <c:v>3.5843499999999908</c:v>
                </c:pt>
                <c:pt idx="16">
                  <c:v>3.4927750000000026</c:v>
                </c:pt>
                <c:pt idx="17">
                  <c:v>3.4622499999999992</c:v>
                </c:pt>
                <c:pt idx="18">
                  <c:v>3.370675000000011</c:v>
                </c:pt>
                <c:pt idx="19">
                  <c:v>3.3299750000000063</c:v>
                </c:pt>
                <c:pt idx="20">
                  <c:v>3.2791000000000228</c:v>
                </c:pt>
                <c:pt idx="21">
                  <c:v>3.1875250000000124</c:v>
                </c:pt>
                <c:pt idx="22">
                  <c:v>3.1773500000000112</c:v>
                </c:pt>
                <c:pt idx="23">
                  <c:v>3.1366500000000066</c:v>
                </c:pt>
                <c:pt idx="24">
                  <c:v>3.1366500000000066</c:v>
                </c:pt>
                <c:pt idx="25">
                  <c:v>3.0755999999999997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06-49DC-A4A3-14E291FD9B10}"/>
            </c:ext>
          </c:extLst>
        </c:ser>
        <c:ser>
          <c:idx val="2"/>
          <c:order val="2"/>
          <c:tx>
            <c:strRef>
              <c:f>'G6 dat'!$A$14</c:f>
              <c:strCache>
                <c:ptCount val="1"/>
                <c:pt idx="0">
                  <c:v>r = g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dat'!$B$14:$AA$14</c:f>
              <c:numCache>
                <c:formatCode>0.00</c:formatCode>
                <c:ptCount val="26"/>
                <c:pt idx="1">
                  <c:v>2.0292399999999988</c:v>
                </c:pt>
                <c:pt idx="2">
                  <c:v>2.4643559999999898</c:v>
                </c:pt>
                <c:pt idx="3">
                  <c:v>2.8800080000000117</c:v>
                </c:pt>
                <c:pt idx="4">
                  <c:v>2.8800080000000117</c:v>
                </c:pt>
                <c:pt idx="5">
                  <c:v>3.1236250000000076</c:v>
                </c:pt>
                <c:pt idx="6">
                  <c:v>3.1338000000000088</c:v>
                </c:pt>
                <c:pt idx="7">
                  <c:v>3.082925000000003</c:v>
                </c:pt>
                <c:pt idx="8">
                  <c:v>3.0523999999999996</c:v>
                </c:pt>
                <c:pt idx="9">
                  <c:v>2.7980250000000151</c:v>
                </c:pt>
                <c:pt idx="10">
                  <c:v>2.7980250000000151</c:v>
                </c:pt>
                <c:pt idx="11">
                  <c:v>2.7166250000000058</c:v>
                </c:pt>
                <c:pt idx="12">
                  <c:v>2.6453999999999978</c:v>
                </c:pt>
                <c:pt idx="13">
                  <c:v>2.6555749999999989</c:v>
                </c:pt>
                <c:pt idx="14">
                  <c:v>2.6657500000000001</c:v>
                </c:pt>
                <c:pt idx="15">
                  <c:v>2.5843499999999908</c:v>
                </c:pt>
                <c:pt idx="16">
                  <c:v>2.4927750000000026</c:v>
                </c:pt>
                <c:pt idx="17">
                  <c:v>2.4622499999999992</c:v>
                </c:pt>
                <c:pt idx="18">
                  <c:v>2.370675000000011</c:v>
                </c:pt>
                <c:pt idx="19">
                  <c:v>2.3299750000000063</c:v>
                </c:pt>
                <c:pt idx="20">
                  <c:v>2.2791000000000228</c:v>
                </c:pt>
                <c:pt idx="21">
                  <c:v>2.1875250000000124</c:v>
                </c:pt>
                <c:pt idx="22">
                  <c:v>2.1773500000000112</c:v>
                </c:pt>
                <c:pt idx="23">
                  <c:v>2.1366500000000066</c:v>
                </c:pt>
                <c:pt idx="24">
                  <c:v>2.1366500000000066</c:v>
                </c:pt>
                <c:pt idx="25">
                  <c:v>2.0755999999999997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06-49DC-A4A3-14E291FD9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  <c:min val="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4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/>
              <a:t>Taux apparent</a:t>
            </a:r>
            <a:r>
              <a:rPr lang="fr-FR" baseline="0"/>
              <a:t> </a:t>
            </a:r>
            <a:r>
              <a:rPr lang="fr-FR"/>
              <a:t>d'intérêt de la dette publique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'G6 dat'!$A$17</c:f>
              <c:strCache>
                <c:ptCount val="1"/>
                <c:pt idx="0">
                  <c:v>taux apparent, r - g = 0.5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'G6 dat'!$B$16:$AA$16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dat'!$B$17:$AA$17</c:f>
              <c:numCache>
                <c:formatCode>0.00</c:formatCode>
                <c:ptCount val="26"/>
                <c:pt idx="0" formatCode="General">
                  <c:v>1.8990902277983359</c:v>
                </c:pt>
                <c:pt idx="1">
                  <c:v>2.2366936235448125</c:v>
                </c:pt>
                <c:pt idx="2">
                  <c:v>2.3175449987064987</c:v>
                </c:pt>
                <c:pt idx="3">
                  <c:v>2.4355964432946666</c:v>
                </c:pt>
                <c:pt idx="4">
                  <c:v>2.5405310607063716</c:v>
                </c:pt>
                <c:pt idx="5">
                  <c:v>2.6608748317389979</c:v>
                </c:pt>
                <c:pt idx="6">
                  <c:v>2.7689776282124434</c:v>
                </c:pt>
                <c:pt idx="7">
                  <c:v>2.859416225077728</c:v>
                </c:pt>
                <c:pt idx="8">
                  <c:v>2.9364144222913136</c:v>
                </c:pt>
                <c:pt idx="9">
                  <c:v>2.976593375370058</c:v>
                </c:pt>
                <c:pt idx="10">
                  <c:v>3.0123080003289422</c:v>
                </c:pt>
                <c:pt idx="11">
                  <c:v>3.0350098891812824</c:v>
                </c:pt>
                <c:pt idx="12">
                  <c:v>3.0472754570500284</c:v>
                </c:pt>
                <c:pt idx="13">
                  <c:v>3.0593087396000254</c:v>
                </c:pt>
                <c:pt idx="14">
                  <c:v>3.0711355463111336</c:v>
                </c:pt>
                <c:pt idx="15">
                  <c:v>3.0726038189432288</c:v>
                </c:pt>
                <c:pt idx="16">
                  <c:v>3.0637339501717591</c:v>
                </c:pt>
                <c:pt idx="17">
                  <c:v>3.0524579557082303</c:v>
                </c:pt>
                <c:pt idx="18">
                  <c:v>3.0322598495184283</c:v>
                </c:pt>
                <c:pt idx="19">
                  <c:v>3.0097837551274926</c:v>
                </c:pt>
                <c:pt idx="20">
                  <c:v>2.984152226779996</c:v>
                </c:pt>
                <c:pt idx="21">
                  <c:v>2.9511936460266646</c:v>
                </c:pt>
                <c:pt idx="22">
                  <c:v>2.9207665742459255</c:v>
                </c:pt>
                <c:pt idx="23">
                  <c:v>2.889198065996379</c:v>
                </c:pt>
                <c:pt idx="24">
                  <c:v>2.86113716977456</c:v>
                </c:pt>
                <c:pt idx="25">
                  <c:v>2.8294108175773864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A2-47CC-BF17-952E1C7FF355}"/>
            </c:ext>
          </c:extLst>
        </c:ser>
        <c:ser>
          <c:idx val="1"/>
          <c:order val="1"/>
          <c:tx>
            <c:strRef>
              <c:f>'G6 dat'!$A$18</c:f>
              <c:strCache>
                <c:ptCount val="1"/>
                <c:pt idx="0">
                  <c:v>taux apparent, r - g = 1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dat'!$B$16:$AA$16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dat'!$B$18:$AA$18</c:f>
              <c:numCache>
                <c:formatCode>0.00</c:formatCode>
                <c:ptCount val="26"/>
                <c:pt idx="1">
                  <c:v>2.2366936235448125</c:v>
                </c:pt>
                <c:pt idx="2">
                  <c:v>2.3731005542620545</c:v>
                </c:pt>
                <c:pt idx="3">
                  <c:v>2.5405347148996054</c:v>
                </c:pt>
                <c:pt idx="4">
                  <c:v>2.6893650799107616</c:v>
                </c:pt>
                <c:pt idx="5">
                  <c:v>2.8487272932540111</c:v>
                </c:pt>
                <c:pt idx="6">
                  <c:v>2.9915131495591218</c:v>
                </c:pt>
                <c:pt idx="7">
                  <c:v>3.1127811329414419</c:v>
                </c:pt>
                <c:pt idx="8">
                  <c:v>3.2171832292812814</c:v>
                </c:pt>
                <c:pt idx="9">
                  <c:v>3.281721203805585</c:v>
                </c:pt>
                <c:pt idx="10">
                  <c:v>3.339088292271633</c:v>
                </c:pt>
                <c:pt idx="11">
                  <c:v>3.3810368153525632</c:v>
                </c:pt>
                <c:pt idx="12">
                  <c:v>3.4104105025356115</c:v>
                </c:pt>
                <c:pt idx="13">
                  <c:v>3.4376510022538769</c:v>
                </c:pt>
                <c:pt idx="14">
                  <c:v>3.4629953353367795</c:v>
                </c:pt>
                <c:pt idx="15">
                  <c:v>3.4764791869660252</c:v>
                </c:pt>
                <c:pt idx="16">
                  <c:v>3.4782898328586893</c:v>
                </c:pt>
                <c:pt idx="17">
                  <c:v>3.4765076292077239</c:v>
                </c:pt>
                <c:pt idx="18">
                  <c:v>3.4647484481846447</c:v>
                </c:pt>
                <c:pt idx="19">
                  <c:v>3.4497736206085738</c:v>
                </c:pt>
                <c:pt idx="20">
                  <c:v>3.4308098849854014</c:v>
                </c:pt>
                <c:pt idx="21">
                  <c:v>3.4037782310981362</c:v>
                </c:pt>
                <c:pt idx="22">
                  <c:v>3.3786195387539002</c:v>
                </c:pt>
                <c:pt idx="23">
                  <c:v>3.3517340344479121</c:v>
                </c:pt>
                <c:pt idx="24">
                  <c:v>3.3278358083981447</c:v>
                </c:pt>
                <c:pt idx="25">
                  <c:v>3.2998096074650176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A2-47CC-BF17-952E1C7FF355}"/>
            </c:ext>
          </c:extLst>
        </c:ser>
        <c:ser>
          <c:idx val="2"/>
          <c:order val="2"/>
          <c:tx>
            <c:strRef>
              <c:f>'G6 dat'!$A$19</c:f>
              <c:strCache>
                <c:ptCount val="1"/>
                <c:pt idx="0">
                  <c:v>taux apparent, r = g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'G6 dat'!$B$16:$AA$16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dat'!$B$19:$AA$19</c:f>
              <c:numCache>
                <c:formatCode>0.00</c:formatCode>
                <c:ptCount val="26"/>
                <c:pt idx="1">
                  <c:v>2.2366936235448125</c:v>
                </c:pt>
                <c:pt idx="2">
                  <c:v>2.2619894431509433</c:v>
                </c:pt>
                <c:pt idx="3">
                  <c:v>2.3306581716897288</c:v>
                </c:pt>
                <c:pt idx="4">
                  <c:v>2.3916970415019825</c:v>
                </c:pt>
                <c:pt idx="5">
                  <c:v>2.4730223702239851</c:v>
                </c:pt>
                <c:pt idx="6">
                  <c:v>2.5464421068657654</c:v>
                </c:pt>
                <c:pt idx="7">
                  <c:v>2.6060513172140141</c:v>
                </c:pt>
                <c:pt idx="8">
                  <c:v>2.6556456153013457</c:v>
                </c:pt>
                <c:pt idx="9">
                  <c:v>2.671465546934531</c:v>
                </c:pt>
                <c:pt idx="10">
                  <c:v>2.6855277083862514</c:v>
                </c:pt>
                <c:pt idx="11">
                  <c:v>2.6889829630100017</c:v>
                </c:pt>
                <c:pt idx="12">
                  <c:v>2.6841404115644458</c:v>
                </c:pt>
                <c:pt idx="13">
                  <c:v>2.6809664769461738</c:v>
                </c:pt>
                <c:pt idx="14">
                  <c:v>2.6792757572854877</c:v>
                </c:pt>
                <c:pt idx="15">
                  <c:v>2.6687284509204323</c:v>
                </c:pt>
                <c:pt idx="16">
                  <c:v>2.6491780674848289</c:v>
                </c:pt>
                <c:pt idx="17">
                  <c:v>2.6284082822087367</c:v>
                </c:pt>
                <c:pt idx="18">
                  <c:v>2.5997712508522115</c:v>
                </c:pt>
                <c:pt idx="19">
                  <c:v>2.569793889646411</c:v>
                </c:pt>
                <c:pt idx="20">
                  <c:v>2.5374945685745902</c:v>
                </c:pt>
                <c:pt idx="21">
                  <c:v>2.4986090609551925</c:v>
                </c:pt>
                <c:pt idx="22">
                  <c:v>2.4629136097379503</c:v>
                </c:pt>
                <c:pt idx="23">
                  <c:v>2.4266620975448454</c:v>
                </c:pt>
                <c:pt idx="24">
                  <c:v>2.3944385311509744</c:v>
                </c:pt>
                <c:pt idx="25">
                  <c:v>2.3590120276897548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A2-47CC-BF17-952E1C7FF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  <c:min val="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4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/>
              <a:t>Taux de croissance de la population active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'G6 dat'!$A$22</c:f>
              <c:strCache>
                <c:ptCount val="1"/>
                <c:pt idx="0">
                  <c:v>population active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'G6 dat'!$B$21:$AA$21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'G6 dat'!$B$22:$AA$22</c:f>
              <c:numCache>
                <c:formatCode>#,##0.00</c:formatCode>
                <c:ptCount val="26"/>
                <c:pt idx="0">
                  <c:v>0.56754761541901733</c:v>
                </c:pt>
                <c:pt idx="1">
                  <c:v>0.53009008088051868</c:v>
                </c:pt>
                <c:pt idx="2">
                  <c:v>0.32604224621519684</c:v>
                </c:pt>
                <c:pt idx="3">
                  <c:v>0.40708532459652336</c:v>
                </c:pt>
                <c:pt idx="4">
                  <c:v>0.36582529552013909</c:v>
                </c:pt>
                <c:pt idx="5">
                  <c:v>0.37999898792189235</c:v>
                </c:pt>
                <c:pt idx="6">
                  <c:v>0.39643157070048396</c:v>
                </c:pt>
                <c:pt idx="7">
                  <c:v>0.3604516146075154</c:v>
                </c:pt>
                <c:pt idx="8">
                  <c:v>0.33357332292927033</c:v>
                </c:pt>
                <c:pt idx="9">
                  <c:v>0.22381023018516188</c:v>
                </c:pt>
                <c:pt idx="10">
                  <c:v>0.23278300651610184</c:v>
                </c:pt>
                <c:pt idx="11">
                  <c:v>0.16317511362080594</c:v>
                </c:pt>
                <c:pt idx="12">
                  <c:v>0.10674584963934475</c:v>
                </c:pt>
                <c:pt idx="13">
                  <c:v>0.12283230581291438</c:v>
                </c:pt>
                <c:pt idx="14">
                  <c:v>0.13686036465687668</c:v>
                </c:pt>
                <c:pt idx="15">
                  <c:v>7.5040118818581192E-2</c:v>
                </c:pt>
                <c:pt idx="16">
                  <c:v>2.9695217769298843E-2</c:v>
                </c:pt>
                <c:pt idx="17">
                  <c:v>-4.3196844676796076E-3</c:v>
                </c:pt>
                <c:pt idx="18">
                  <c:v>-8.8984280327075727E-2</c:v>
                </c:pt>
                <c:pt idx="19">
                  <c:v>-0.13403266777857192</c:v>
                </c:pt>
                <c:pt idx="20">
                  <c:v>-0.17452374664206349</c:v>
                </c:pt>
                <c:pt idx="21">
                  <c:v>-0.26944308635001857</c:v>
                </c:pt>
                <c:pt idx="22">
                  <c:v>-0.28189918988621443</c:v>
                </c:pt>
                <c:pt idx="23">
                  <c:v>-0.32111682767306249</c:v>
                </c:pt>
                <c:pt idx="24">
                  <c:v>-0.32042330221682125</c:v>
                </c:pt>
                <c:pt idx="25">
                  <c:v>-0.38178492946369103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A-484F-9DDE-6610F120E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4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5149240065922"/>
          <c:y val="5.3204353083434096E-2"/>
          <c:w val="0.85879663450881372"/>
          <c:h val="0.893591293833131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'G7'!$B$2</c:f>
              <c:strCache>
                <c:ptCount val="1"/>
                <c:pt idx="0">
                  <c:v>Insee 2021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6.8543451652386775E-2"/>
                  <c:y val="0.2370012091898428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59-4FA1-A173-62250B0CC8F0}"/>
                </c:ext>
              </c:extLst>
            </c:dLbl>
            <c:dLbl>
              <c:idx val="1"/>
              <c:layout>
                <c:manualLayout>
                  <c:x val="7.0991432068543456E-2"/>
                  <c:y val="0.34341143874548941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449223681801099"/>
                      <c:h val="0.12077388149939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F59-4FA1-A173-62250B0CC8F0}"/>
                </c:ext>
              </c:extLst>
            </c:dLbl>
            <c:dLbl>
              <c:idx val="2"/>
              <c:layout>
                <c:manualLayout>
                  <c:x val="7.3439412484700123E-2"/>
                  <c:y val="0.5320435308343409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59-4FA1-A173-62250B0CC8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'G7'!$A$3:$A$5</c:f>
              <c:strCache>
                <c:ptCount val="3"/>
                <c:pt idx="0">
                  <c:v>Moins de 
18 ans</c:v>
                </c:pt>
                <c:pt idx="1">
                  <c:v>18 - 64 ans</c:v>
                </c:pt>
                <c:pt idx="2">
                  <c:v>65 ans 
et plus </c:v>
                </c:pt>
              </c:strCache>
            </c:strRef>
          </c:cat>
          <c:val>
            <c:numRef>
              <c:f>'G7'!$B$3:$B$5</c:f>
              <c:numCache>
                <c:formatCode>_-* #\ ##0.0_-;\-* #\ ##0.0_-;_-* "-"??_-;_-@_-</c:formatCode>
                <c:ptCount val="3"/>
                <c:pt idx="0">
                  <c:v>-0.82279500000000005</c:v>
                </c:pt>
                <c:pt idx="1">
                  <c:v>-1.7999349999999976</c:v>
                </c:pt>
                <c:pt idx="2">
                  <c:v>3.8736950000000014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59-4FA1-A173-62250B0CC8F0}"/>
            </c:ext>
          </c:extLst>
        </c:ser>
        <c:ser>
          <c:idx val="1"/>
          <c:order val="1"/>
          <c:tx>
            <c:strRef>
              <c:f>'G7'!$C$2</c:f>
              <c:strCache>
                <c:ptCount val="1"/>
                <c:pt idx="0">
                  <c:v>Insee 2026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'G7'!$C$3:$C$5</c:f>
              <c:numCache>
                <c:formatCode>_-* #\ ##0.0_-;\-* #\ ##0.0_-;_-* "-"??_-;_-@_-</c:formatCode>
                <c:ptCount val="3"/>
                <c:pt idx="0">
                  <c:v>-2.9299449999999996</c:v>
                </c:pt>
                <c:pt idx="1">
                  <c:v>-1.1556449999999967</c:v>
                </c:pt>
                <c:pt idx="2">
                  <c:v>4.3159710000000011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59-4FA1-A173-62250B0CC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7"/>
        <c:axId val="1247138128"/>
        <c:axId val="1247144368"/>
      </c:barChart>
      <c:catAx>
        <c:axId val="12471381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47144368"/>
        <c:crosses val="autoZero"/>
        <c:auto val="1"/>
        <c:lblAlgn val="ctr"/>
        <c:lblOffset val="100"/>
        <c:noMultiLvlLbl val="0"/>
      </c:catAx>
      <c:valAx>
        <c:axId val="124714436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713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355390857660535"/>
          <c:y val="0.7617888392729627"/>
          <c:w val="0.2823824439325745"/>
          <c:h val="0.16324177132030204"/>
        </c:manualLayout>
      </c:layout>
      <c:overlay val="0"/>
      <c:spPr>
        <a:solidFill>
          <a:schemeClr val="bg1"/>
        </a:solidFill>
        <a:ln>
          <a:solidFill>
            <a:schemeClr val="bg1">
              <a:lumMod val="8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'G7'!$B$2</c:f>
              <c:strCache>
                <c:ptCount val="1"/>
                <c:pt idx="0">
                  <c:v>Insee 2021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'G7'!$A$3:$A$5</c:f>
              <c:strCache>
                <c:ptCount val="3"/>
                <c:pt idx="0">
                  <c:v>Moins de 
18 ans</c:v>
                </c:pt>
                <c:pt idx="1">
                  <c:v>18 - 64 ans</c:v>
                </c:pt>
                <c:pt idx="2">
                  <c:v>65 ans 
et plus </c:v>
                </c:pt>
              </c:strCache>
            </c:strRef>
          </c:cat>
          <c:val>
            <c:numRef>
              <c:f>'G7'!$E$3:$E$5</c:f>
              <c:numCache>
                <c:formatCode>0.0</c:formatCode>
                <c:ptCount val="3"/>
                <c:pt idx="0">
                  <c:v>19.274605598182042</c:v>
                </c:pt>
                <c:pt idx="1">
                  <c:v>53.411533604934725</c:v>
                </c:pt>
                <c:pt idx="2">
                  <c:v>27.313860796883247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0D-4D7C-9B6C-3E877BB1614B}"/>
            </c:ext>
          </c:extLst>
        </c:ser>
        <c:ser>
          <c:idx val="1"/>
          <c:order val="1"/>
          <c:tx>
            <c:strRef>
              <c:f>'G7'!$C$2</c:f>
              <c:strCache>
                <c:ptCount val="1"/>
                <c:pt idx="0">
                  <c:v>Insee 2026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'G7'!$F$3:$F$5</c:f>
              <c:numCache>
                <c:formatCode>0.0</c:formatCode>
                <c:ptCount val="3"/>
                <c:pt idx="0">
                  <c:v>16.053451663946074</c:v>
                </c:pt>
                <c:pt idx="1">
                  <c:v>55.907581176600232</c:v>
                </c:pt>
                <c:pt idx="2">
                  <c:v>28.038967159453708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0D-4D7C-9B6C-3E877BB16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6"/>
        <c:axId val="1247138128"/>
        <c:axId val="1247144368"/>
      </c:barChart>
      <c:catAx>
        <c:axId val="124713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7144368"/>
        <c:crosses val="autoZero"/>
        <c:auto val="1"/>
        <c:lblAlgn val="ctr"/>
        <c:lblOffset val="100"/>
        <c:noMultiLvlLbl val="0"/>
      </c:catAx>
      <c:valAx>
        <c:axId val="124714436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713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'G8'!$B$3</c:f>
              <c:strCache>
                <c:ptCount val="1"/>
                <c:pt idx="0">
                  <c:v>MCV et 
traitements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'G8'!$C$3:$H$3</c:f>
              <c:numCache>
                <c:formatCode>0.00%</c:formatCode>
                <c:ptCount val="6"/>
                <c:pt idx="0">
                  <c:v>4.4000000000000003E-3</c:v>
                </c:pt>
                <c:pt idx="1">
                  <c:v>1.5100000000000001E-2</c:v>
                </c:pt>
                <c:pt idx="2">
                  <c:v>0.10830000000000001</c:v>
                </c:pt>
                <c:pt idx="3">
                  <c:v>0.33450000000000002</c:v>
                </c:pt>
                <c:pt idx="4">
                  <c:v>0.52960000000000007</c:v>
                </c:pt>
                <c:pt idx="5">
                  <c:v>0.75690000000000002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7-408E-A4EE-E7F73AF51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'G8'!$I$1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4739807691075277E-2"/>
                  <c:y val="-4.411083846053418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>
                          <a:lumMod val="75000"/>
                        </a:schemeClr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77-408E-A4EE-E7F73AF5103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'G8'!$C$4:$H$4</c:f>
              <c:numCache>
                <c:formatCode>0.00%</c:formatCode>
                <c:ptCount val="6"/>
                <c:pt idx="0">
                  <c:v>0.21710000000000002</c:v>
                </c:pt>
                <c:pt idx="1">
                  <c:v>0.21710000000000002</c:v>
                </c:pt>
                <c:pt idx="2">
                  <c:v>0.21710000000000002</c:v>
                </c:pt>
                <c:pt idx="3">
                  <c:v>0.21710000000000002</c:v>
                </c:pt>
                <c:pt idx="4">
                  <c:v>0.21710000000000002</c:v>
                </c:pt>
                <c:pt idx="5">
                  <c:v>0.21710000000000002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77-408E-A4EE-E7F73AF51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'G8'!$B$5</c:f>
              <c:strCache>
                <c:ptCount val="1"/>
                <c:pt idx="0">
                  <c:v>Santé mentale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'G8'!$C$5:$H$5</c:f>
              <c:numCache>
                <c:formatCode>0.00%</c:formatCode>
                <c:ptCount val="6"/>
                <c:pt idx="0">
                  <c:v>1.83E-2</c:v>
                </c:pt>
                <c:pt idx="1">
                  <c:v>6.1899999999999997E-2</c:v>
                </c:pt>
                <c:pt idx="2">
                  <c:v>0.128</c:v>
                </c:pt>
                <c:pt idx="3">
                  <c:v>0.18890000000000001</c:v>
                </c:pt>
                <c:pt idx="4">
                  <c:v>0.20619999999999999</c:v>
                </c:pt>
                <c:pt idx="5">
                  <c:v>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1-4447-A30D-208AF643D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'G8'!$I$1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'G8'!$C$6:$H$6</c:f>
              <c:numCache>
                <c:formatCode>0.00%</c:formatCode>
                <c:ptCount val="6"/>
                <c:pt idx="0">
                  <c:v>0.13089999999999999</c:v>
                </c:pt>
                <c:pt idx="1">
                  <c:v>0.13089999999999999</c:v>
                </c:pt>
                <c:pt idx="2">
                  <c:v>0.13089999999999999</c:v>
                </c:pt>
                <c:pt idx="3">
                  <c:v>0.13089999999999999</c:v>
                </c:pt>
                <c:pt idx="4">
                  <c:v>0.13089999999999999</c:v>
                </c:pt>
                <c:pt idx="5">
                  <c:v>0.13089999999999999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51-4447-A30D-208AF643D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  <c:max val="0.8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'G8'!$B$7</c:f>
              <c:strCache>
                <c:ptCount val="1"/>
                <c:pt idx="0">
                  <c:v>Cancers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'G8'!$C$7:$H$7</c:f>
              <c:numCache>
                <c:formatCode>0.00%</c:formatCode>
                <c:ptCount val="6"/>
                <c:pt idx="0">
                  <c:v>1.1999999999999999E-3</c:v>
                </c:pt>
                <c:pt idx="1">
                  <c:v>4.5999999999999999E-3</c:v>
                </c:pt>
                <c:pt idx="2">
                  <c:v>2.5399999999999999E-2</c:v>
                </c:pt>
                <c:pt idx="3">
                  <c:v>6.7299999999999999E-2</c:v>
                </c:pt>
                <c:pt idx="4">
                  <c:v>0.127</c:v>
                </c:pt>
                <c:pt idx="5">
                  <c:v>0.20369999999999999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B-4BBC-B389-D1C5C3BE5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'G8'!$I$1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'G8'!$C$8:$H$8</c:f>
              <c:numCache>
                <c:formatCode>0.00%</c:formatCode>
                <c:ptCount val="6"/>
                <c:pt idx="0">
                  <c:v>5.2999999999999999E-2</c:v>
                </c:pt>
                <c:pt idx="1">
                  <c:v>5.2999999999999999E-2</c:v>
                </c:pt>
                <c:pt idx="2">
                  <c:v>5.2999999999999999E-2</c:v>
                </c:pt>
                <c:pt idx="3">
                  <c:v>5.2999999999999999E-2</c:v>
                </c:pt>
                <c:pt idx="4">
                  <c:v>5.2999999999999999E-2</c:v>
                </c:pt>
                <c:pt idx="5">
                  <c:v>5.2999999999999999E-2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FB-4BBC-B389-D1C5C3BE5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  <c:max val="0.8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'G8'!$B$9</c:f>
              <c:strCache>
                <c:ptCount val="1"/>
                <c:pt idx="0">
                  <c:v>Diabète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'G8'!$C$9:$H$9</c:f>
              <c:numCache>
                <c:formatCode>0.00%</c:formatCode>
                <c:ptCount val="6"/>
                <c:pt idx="0">
                  <c:v>1.6000000000000001E-3</c:v>
                </c:pt>
                <c:pt idx="1">
                  <c:v>7.0000000000000001E-3</c:v>
                </c:pt>
                <c:pt idx="2">
                  <c:v>3.4700000000000002E-2</c:v>
                </c:pt>
                <c:pt idx="3">
                  <c:v>0.1069</c:v>
                </c:pt>
                <c:pt idx="4">
                  <c:v>0.17680000000000001</c:v>
                </c:pt>
                <c:pt idx="5">
                  <c:v>0.20039999999999999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5-481F-8674-D060A43C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'G8'!$I$1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'G8'!$C$1:$H$1</c:f>
              <c:strCache>
                <c:ptCount val="6"/>
                <c:pt idx="0">
                  <c:v>0-14</c:v>
                </c:pt>
                <c:pt idx="1">
                  <c:v>15-34</c:v>
                </c:pt>
                <c:pt idx="2">
                  <c:v>35-54</c:v>
                </c:pt>
                <c:pt idx="3">
                  <c:v>55-64</c:v>
                </c:pt>
                <c:pt idx="4">
                  <c:v>65-74</c:v>
                </c:pt>
                <c:pt idx="5">
                  <c:v>75+</c:v>
                </c:pt>
              </c:strCache>
            </c:strRef>
          </c:cat>
          <c:val>
            <c:numRef>
              <c:f>'G8'!$C$10:$H$10</c:f>
              <c:numCache>
                <c:formatCode>0.00%</c:formatCode>
                <c:ptCount val="6"/>
                <c:pt idx="0">
                  <c:v>6.6100000000000006E-2</c:v>
                </c:pt>
                <c:pt idx="1">
                  <c:v>6.6100000000000006E-2</c:v>
                </c:pt>
                <c:pt idx="2">
                  <c:v>6.6100000000000006E-2</c:v>
                </c:pt>
                <c:pt idx="3">
                  <c:v>6.6100000000000006E-2</c:v>
                </c:pt>
                <c:pt idx="4">
                  <c:v>6.6100000000000006E-2</c:v>
                </c:pt>
                <c:pt idx="5">
                  <c:v>6.6100000000000006E-2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85-481F-8674-D060A43C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  <c:max val="0.8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'G8'!$A$32</c:f>
              <c:strCache>
                <c:ptCount val="1"/>
                <c:pt idx="0">
                  <c:v>Dépenses totales moyennes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'G8'!$C$31:$L$31</c:f>
              <c:strCache>
                <c:ptCount val="10"/>
                <c:pt idx="0">
                  <c:v>0-9</c:v>
                </c:pt>
                <c:pt idx="1">
                  <c:v>10 - 19 </c:v>
                </c:pt>
                <c:pt idx="2">
                  <c:v>20-29</c:v>
                </c:pt>
                <c:pt idx="3">
                  <c:v>30-39 </c:v>
                </c:pt>
                <c:pt idx="4">
                  <c:v>40-49 </c:v>
                </c:pt>
                <c:pt idx="5">
                  <c:v>50-59 </c:v>
                </c:pt>
                <c:pt idx="6">
                  <c:v>60-69 </c:v>
                </c:pt>
                <c:pt idx="7">
                  <c:v>70-79 </c:v>
                </c:pt>
                <c:pt idx="8">
                  <c:v>80-89 </c:v>
                </c:pt>
                <c:pt idx="9">
                  <c:v>90+ </c:v>
                </c:pt>
              </c:strCache>
            </c:strRef>
          </c:cat>
          <c:val>
            <c:numRef>
              <c:f>'G8'!$C$32:$L$32</c:f>
              <c:numCache>
                <c:formatCode>General</c:formatCode>
                <c:ptCount val="10"/>
                <c:pt idx="0">
                  <c:v>924</c:v>
                </c:pt>
                <c:pt idx="1">
                  <c:v>878</c:v>
                </c:pt>
                <c:pt idx="2">
                  <c:v>1433</c:v>
                </c:pt>
                <c:pt idx="3">
                  <c:v>2178</c:v>
                </c:pt>
                <c:pt idx="4">
                  <c:v>2395</c:v>
                </c:pt>
                <c:pt idx="5">
                  <c:v>3672</c:v>
                </c:pt>
                <c:pt idx="6">
                  <c:v>4288</c:v>
                </c:pt>
                <c:pt idx="7">
                  <c:v>5577</c:v>
                </c:pt>
                <c:pt idx="8">
                  <c:v>7666</c:v>
                </c:pt>
                <c:pt idx="9">
                  <c:v>8600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B-40CB-8ADE-F9602FD3D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'G8'!$I$1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3770205952668172E-2"/>
                  <c:y val="-4.531435349940687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accent2"/>
                        </a:solidFill>
                        <a:latin typeface="Marianne" panose="02000000000000000000" pitchFamily="2" charset="0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Tous âges confondus: </a:t>
                    </a:r>
                    <a:fld id="{1A8E676C-CAB5-40C3-9C95-88F1DBD66323}" type="VALUE">
                      <a:rPr lang="en-US" baseline="0">
                        <a:solidFill>
                          <a:schemeClr val="accent2"/>
                        </a:solidFill>
                      </a:rPr>
                      <a:pPr>
                        <a:defRPr>
                          <a:solidFill>
                            <a:schemeClr val="accent2"/>
                          </a:solidFill>
                        </a:defRPr>
                      </a:pPr>
                      <a:t>[VALEUR]</a:t>
                    </a:fld>
                    <a:endParaRPr lang="en-US" baseline="0">
                      <a:solidFill>
                        <a:schemeClr val="accent2"/>
                      </a:solidFill>
                    </a:endParaRPr>
                  </a:p>
                </c:rich>
              </c:tx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5193582348167477"/>
                      <c:h val="6.6903914590747335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9FB-40CB-8ADE-F9602FD3D69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'G8'!$C$31:$L$31</c:f>
              <c:strCache>
                <c:ptCount val="10"/>
                <c:pt idx="0">
                  <c:v>0-9</c:v>
                </c:pt>
                <c:pt idx="1">
                  <c:v>10 - 19 </c:v>
                </c:pt>
                <c:pt idx="2">
                  <c:v>20-29</c:v>
                </c:pt>
                <c:pt idx="3">
                  <c:v>30-39 </c:v>
                </c:pt>
                <c:pt idx="4">
                  <c:v>40-49 </c:v>
                </c:pt>
                <c:pt idx="5">
                  <c:v>50-59 </c:v>
                </c:pt>
                <c:pt idx="6">
                  <c:v>60-69 </c:v>
                </c:pt>
                <c:pt idx="7">
                  <c:v>70-79 </c:v>
                </c:pt>
                <c:pt idx="8">
                  <c:v>80-89 </c:v>
                </c:pt>
                <c:pt idx="9">
                  <c:v>90+ </c:v>
                </c:pt>
              </c:strCache>
            </c:strRef>
          </c:cat>
          <c:val>
            <c:numRef>
              <c:f>'G8'!$C$33:$L$33</c:f>
              <c:numCache>
                <c:formatCode>General</c:formatCode>
                <c:ptCount val="10"/>
                <c:pt idx="0">
                  <c:v>2978</c:v>
                </c:pt>
                <c:pt idx="1">
                  <c:v>2978</c:v>
                </c:pt>
                <c:pt idx="2">
                  <c:v>2978</c:v>
                </c:pt>
                <c:pt idx="3">
                  <c:v>2978</c:v>
                </c:pt>
                <c:pt idx="4">
                  <c:v>2978</c:v>
                </c:pt>
                <c:pt idx="5">
                  <c:v>2978</c:v>
                </c:pt>
                <c:pt idx="6">
                  <c:v>2978</c:v>
                </c:pt>
                <c:pt idx="7">
                  <c:v>2978</c:v>
                </c:pt>
                <c:pt idx="8">
                  <c:v>2978</c:v>
                </c:pt>
                <c:pt idx="9">
                  <c:v>2978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FB-40CB-8ADE-F9602FD3D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'G8'!$C$57</c:f>
              <c:strCache>
                <c:ptCount val="1"/>
                <c:pt idx="0">
                  <c:v>Dépenses remboursées moyennes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'G8'!$B$59:$B$62</c:f>
              <c:strCache>
                <c:ptCount val="4"/>
                <c:pt idx="0">
                  <c:v>MCV et 
traitements </c:v>
                </c:pt>
                <c:pt idx="1">
                  <c:v>Diabète </c:v>
                </c:pt>
                <c:pt idx="2">
                  <c:v>Santé 
mentale </c:v>
                </c:pt>
                <c:pt idx="3">
                  <c:v>Cancers</c:v>
                </c:pt>
              </c:strCache>
            </c:strRef>
          </c:cat>
          <c:val>
            <c:numRef>
              <c:f>'G8'!$C$59:$C$62</c:f>
              <c:numCache>
                <c:formatCode>_-* #\ ##0_-;\-* #\ ##0_-;_-* "-"??_-;_-@_-</c:formatCode>
                <c:ptCount val="4"/>
                <c:pt idx="0">
                  <c:v>2251</c:v>
                </c:pt>
                <c:pt idx="1">
                  <c:v>2572</c:v>
                </c:pt>
                <c:pt idx="2">
                  <c:v>3289</c:v>
                </c:pt>
                <c:pt idx="3">
                  <c:v>8188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D-4314-9759-0B045DC1E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94362767"/>
        <c:axId val="94354127"/>
      </c:barChart>
      <c:lineChart>
        <c:grouping val="standard"/>
        <c:varyColors val="0"/>
        <c:ser>
          <c:idx val="1"/>
          <c:order val="1"/>
          <c:tx>
            <c:strRef>
              <c:f>'G8'!$D$57</c:f>
              <c:strCache>
                <c:ptCount val="1"/>
                <c:pt idx="0">
                  <c:v>Tous soins confondus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3410337066645301E-2"/>
                  <c:y val="-6.396965865992414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accent2"/>
                        </a:solidFill>
                        <a:latin typeface="Marianne" panose="02000000000000000000" pitchFamily="2" charset="0"/>
                        <a:ea typeface="+mn-ea"/>
                        <a:cs typeface="+mn-cs"/>
                      </a:defRPr>
                    </a:pPr>
                    <a:fld id="{8FC043FA-B67E-40F5-9A20-753547E181D4}" type="SERIESNAME">
                      <a:rPr lang="en-US">
                        <a:solidFill>
                          <a:schemeClr val="accent2"/>
                        </a:solidFill>
                      </a:rPr>
                      <a:pPr>
                        <a:defRPr>
                          <a:solidFill>
                            <a:schemeClr val="accent2"/>
                          </a:solidFill>
                        </a:defRPr>
                      </a:pPr>
                      <a:t>[NOM DE SÉRIE]</a:t>
                    </a:fld>
                    <a:r>
                      <a:rPr lang="en-US" baseline="0">
                        <a:solidFill>
                          <a:schemeClr val="accent2"/>
                        </a:solidFill>
                      </a:rPr>
                      <a:t>: </a:t>
                    </a:r>
                    <a:fld id="{1A2EBEB3-C2E3-4853-975E-FF3D4FE990C5}" type="VALUE">
                      <a:rPr lang="en-US" baseline="0">
                        <a:solidFill>
                          <a:schemeClr val="accent2"/>
                        </a:solidFill>
                      </a:rPr>
                      <a:pPr>
                        <a:defRPr>
                          <a:solidFill>
                            <a:schemeClr val="accent2"/>
                          </a:solidFill>
                        </a:defRPr>
                      </a:pPr>
                      <a:t>[VALEUR]</a:t>
                    </a:fld>
                    <a:endParaRPr lang="en-US" baseline="0">
                      <a:solidFill>
                        <a:schemeClr val="accent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4870229007633586"/>
                      <c:h val="0.1835651074589127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A4D-4314-9759-0B045DC1E10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4D-4314-9759-0B045DC1E10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4D-4314-9759-0B045DC1E10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4D-4314-9759-0B045DC1E1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'G8'!$B$59:$B$62</c:f>
              <c:strCache>
                <c:ptCount val="4"/>
                <c:pt idx="0">
                  <c:v>MCV et 
traitements </c:v>
                </c:pt>
                <c:pt idx="1">
                  <c:v>Diabète </c:v>
                </c:pt>
                <c:pt idx="2">
                  <c:v>Santé 
mentale </c:v>
                </c:pt>
                <c:pt idx="3">
                  <c:v>Cancers</c:v>
                </c:pt>
              </c:strCache>
            </c:strRef>
          </c:cat>
          <c:val>
            <c:numRef>
              <c:f>'G8'!$D$59:$D$62</c:f>
              <c:numCache>
                <c:formatCode>_-* #\ ##0_-;\-* #\ ##0_-;_-* "-"??_-;_-@_-</c:formatCode>
                <c:ptCount val="4"/>
                <c:pt idx="0">
                  <c:v>3144</c:v>
                </c:pt>
                <c:pt idx="1">
                  <c:v>3144</c:v>
                </c:pt>
                <c:pt idx="2">
                  <c:v>3144</c:v>
                </c:pt>
                <c:pt idx="3">
                  <c:v>3144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4D-4314-9759-0B045DC1E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62767"/>
        <c:axId val="94354127"/>
      </c:lineChart>
      <c:catAx>
        <c:axId val="943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54127"/>
        <c:crosses val="autoZero"/>
        <c:auto val="1"/>
        <c:lblAlgn val="ctr"/>
        <c:lblOffset val="100"/>
        <c:noMultiLvlLbl val="0"/>
      </c:catAx>
      <c:valAx>
        <c:axId val="94354127"/>
        <c:scaling>
          <c:orientation val="minMax"/>
          <c:max val="10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317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436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86563832057E-2"/>
          <c:y val="5.0925925925925923E-2"/>
          <c:w val="0.873373350916264"/>
          <c:h val="0.83966097987751531"/>
        </c:manualLayout>
      </c:layout>
      <c:lineChart>
        <c:grouping val="standard"/>
        <c:varyColors val="0"/>
        <c:ser>
          <c:idx val="0"/>
          <c:order val="0"/>
          <c:tx>
            <c:strRef>
              <c:f>G9a!$A$4</c:f>
              <c:strCache>
                <c:ptCount val="1"/>
                <c:pt idx="0">
                  <c:v>Observé 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G11a!$H$2:$AQ$2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G9a!$B$5:$K$5</c:f>
              <c:numCache>
                <c:formatCode>_-* #\ ##0.0_-;\-* #\ ##0.0_-;_-* "-"??_-;_-@_-</c:formatCode>
                <c:ptCount val="10"/>
                <c:pt idx="0">
                  <c:v>217.87768315139752</c:v>
                </c:pt>
                <c:pt idx="1">
                  <c:v>221.17692338056955</c:v>
                </c:pt>
                <c:pt idx="2">
                  <c:v>226.28899054459947</c:v>
                </c:pt>
                <c:pt idx="3">
                  <c:v>227.95583532093022</c:v>
                </c:pt>
                <c:pt idx="4">
                  <c:v>230.59189483831082</c:v>
                </c:pt>
                <c:pt idx="5">
                  <c:v>235.08543447085592</c:v>
                </c:pt>
                <c:pt idx="6">
                  <c:v>262.05810020441027</c:v>
                </c:pt>
                <c:pt idx="7">
                  <c:v>260.93489703383841</c:v>
                </c:pt>
                <c:pt idx="8">
                  <c:v>258.03201377655438</c:v>
                </c:pt>
                <c:pt idx="9">
                  <c:v>263.67395952575635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CD-4C73-8312-486BB8B949EC}"/>
            </c:ext>
          </c:extLst>
        </c:ser>
        <c:ser>
          <c:idx val="1"/>
          <c:order val="1"/>
          <c:tx>
            <c:strRef>
              <c:f>G9a!$A$7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G11a!$H$2:$AQ$2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G9a!$B$8:$AK$8</c:f>
              <c:numCache>
                <c:formatCode>General</c:formatCode>
                <c:ptCount val="36"/>
                <c:pt idx="9" formatCode="_-* #\ ##0.0\ _€_-;\-* #\ ##0.0\ _€_-;_-* &quot;-&quot;?\ _€_-;_-@_-">
                  <c:v>263.67496916734808</c:v>
                </c:pt>
                <c:pt idx="10" formatCode="_-* #\ ##0.0\ _€_-;\-* #\ ##0.0\ _€_-;_-* &quot;-&quot;?\ _€_-;_-@_-">
                  <c:v>268.87883868276771</c:v>
                </c:pt>
                <c:pt idx="11" formatCode="_-* #\ ##0.0\ _€_-;\-* #\ ##0.0\ _€_-;_-* &quot;-&quot;?\ _€_-;_-@_-">
                  <c:v>274.12840297366199</c:v>
                </c:pt>
                <c:pt idx="12" formatCode="_-* #\ ##0.0\ _€_-;\-* #\ ##0.0\ _€_-;_-* &quot;-&quot;?\ _€_-;_-@_-">
                  <c:v>279.61463983511828</c:v>
                </c:pt>
                <c:pt idx="13" formatCode="_-* #\ ##0.0\ _€_-;\-* #\ ##0.0\ _€_-;_-* &quot;-&quot;?\ _€_-;_-@_-">
                  <c:v>285.05324649197314</c:v>
                </c:pt>
                <c:pt idx="14" formatCode="_-* #\ ##0.0\ _€_-;\-* #\ ##0.0\ _€_-;_-* &quot;-&quot;?\ _€_-;_-@_-">
                  <c:v>290.44244980984769</c:v>
                </c:pt>
                <c:pt idx="15" formatCode="_-* #\ ##0.0\ _€_-;\-* #\ ##0.0\ _€_-;_-* &quot;-&quot;?\ _€_-;_-@_-">
                  <c:v>296.05399228805112</c:v>
                </c:pt>
                <c:pt idx="16" formatCode="_-* #\ ##0.0\ _€_-;\-* #\ ##0.0\ _€_-;_-* &quot;-&quot;?\ _€_-;_-@_-">
                  <c:v>301.84991746067851</c:v>
                </c:pt>
                <c:pt idx="17" formatCode="_-* #\ ##0.0\ _€_-;\-* #\ ##0.0\ _€_-;_-* &quot;-&quot;?\ _€_-;_-@_-">
                  <c:v>307.87826966982595</c:v>
                </c:pt>
                <c:pt idx="18" formatCode="_-* #\ ##0.0\ _€_-;\-* #\ ##0.0\ _€_-;_-* &quot;-&quot;?\ _€_-;_-@_-">
                  <c:v>313.99205664510521</c:v>
                </c:pt>
                <c:pt idx="19" formatCode="_-* #\ ##0.0\ _€_-;\-* #\ ##0.0\ _€_-;_-* &quot;-&quot;?\ _€_-;_-@_-">
                  <c:v>320.06598699349814</c:v>
                </c:pt>
                <c:pt idx="20" formatCode="_-* #\ ##0.0\ _€_-;\-* #\ ##0.0\ _€_-;_-* &quot;-&quot;?\ _€_-;_-@_-">
                  <c:v>326.18466818067486</c:v>
                </c:pt>
                <c:pt idx="21" formatCode="_-* #\ ##0.0\ _€_-;\-* #\ ##0.0\ _€_-;_-* &quot;-&quot;?\ _€_-;_-@_-">
                  <c:v>330.77524613654714</c:v>
                </c:pt>
                <c:pt idx="22" formatCode="_-* #\ ##0.0\ _€_-;\-* #\ ##0.0\ _€_-;_-* &quot;-&quot;?\ _€_-;_-@_-">
                  <c:v>335.30762616016756</c:v>
                </c:pt>
                <c:pt idx="23" formatCode="_-* #\ ##0.0\ _€_-;\-* #\ ##0.0\ _€_-;_-* &quot;-&quot;?\ _€_-;_-@_-">
                  <c:v>339.71153851498639</c:v>
                </c:pt>
                <c:pt idx="24" formatCode="_-* #\ ##0.0\ _€_-;\-* #\ ##0.0\ _€_-;_-* &quot;-&quot;?\ _€_-;_-@_-">
                  <c:v>343.90509883483236</c:v>
                </c:pt>
                <c:pt idx="25" formatCode="_-* #\ ##0.0\ _€_-;\-* #\ ##0.0\ _€_-;_-* &quot;-&quot;?\ _€_-;_-@_-">
                  <c:v>347.98006743842217</c:v>
                </c:pt>
                <c:pt idx="26" formatCode="_-* #\ ##0.0\ _€_-;\-* #\ ##0.0\ _€_-;_-* &quot;-&quot;?\ _€_-;_-@_-">
                  <c:v>351.97719996390259</c:v>
                </c:pt>
                <c:pt idx="27" formatCode="_-* #\ ##0.0\ _€_-;\-* #\ ##0.0\ _€_-;_-* &quot;-&quot;?\ _€_-;_-@_-">
                  <c:v>355.76349923547372</c:v>
                </c:pt>
                <c:pt idx="28" formatCode="_-* #\ ##0.0\ _€_-;\-* #\ ##0.0\ _€_-;_-* &quot;-&quot;?\ _€_-;_-@_-">
                  <c:v>359.44959328326559</c:v>
                </c:pt>
                <c:pt idx="29" formatCode="_-* #\ ##0.0\ _€_-;\-* #\ ##0.0\ _€_-;_-* &quot;-&quot;?\ _€_-;_-@_-">
                  <c:v>362.96995839490506</c:v>
                </c:pt>
                <c:pt idx="30" formatCode="_-* #\ ##0.0\ _€_-;\-* #\ ##0.0\ _€_-;_-* &quot;-&quot;?\ _€_-;_-@_-">
                  <c:v>366.47949160378721</c:v>
                </c:pt>
                <c:pt idx="31" formatCode="_-* #\ ##0.0\ _€_-;\-* #\ ##0.0\ _€_-;_-* &quot;-&quot;?\ _€_-;_-@_-">
                  <c:v>370.03784418694437</c:v>
                </c:pt>
                <c:pt idx="32" formatCode="_-* #\ ##0.0\ _€_-;\-* #\ ##0.0\ _€_-;_-* &quot;-&quot;?\ _€_-;_-@_-">
                  <c:v>373.56994023493814</c:v>
                </c:pt>
                <c:pt idx="33" formatCode="_-* #\ ##0.0\ _€_-;\-* #\ ##0.0\ _€_-;_-* &quot;-&quot;?\ _€_-;_-@_-">
                  <c:v>377.10363907435305</c:v>
                </c:pt>
                <c:pt idx="34" formatCode="_-* #\ ##0.0\ _€_-;\-* #\ ##0.0\ _€_-;_-* &quot;-&quot;?\ _€_-;_-@_-">
                  <c:v>380.56812540686917</c:v>
                </c:pt>
                <c:pt idx="35" formatCode="_-* #\ ##0.0\ _€_-;\-* #\ ##0.0\ _€_-;_-* &quot;-&quot;?\ _€_-;_-@_-">
                  <c:v>384.01587923729107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CD-4C73-8312-486BB8B94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4976624"/>
        <c:axId val="1524969424"/>
      </c:lineChart>
      <c:catAx>
        <c:axId val="152497662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69424"/>
        <c:crosses val="autoZero"/>
        <c:auto val="1"/>
        <c:lblAlgn val="ctr"/>
        <c:lblOffset val="100"/>
        <c:tickLblSkip val="5"/>
        <c:noMultiLvlLbl val="0"/>
      </c:catAx>
      <c:valAx>
        <c:axId val="152496942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7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68339124391938844"/>
          <c:y val="0.51451844561096527"/>
          <c:w val="0.2304658199865392"/>
          <c:h val="0.15730533683289591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G9b!$A$5</c:f>
              <c:strCache>
                <c:ptCount val="1"/>
                <c:pt idx="0">
                  <c:v> MCV et traitements  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ysClr val="windowText" lastClr="000000"/>
              </a:solidFill>
            </a:ln>
            <a:effectLst/>
          </c:spPr>
          <c:cat>
            <c:numRef>
              <c:f>G9b!$L$1:$AK$1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G9b!$L$5:$AK$5</c:f>
              <c:numCache>
                <c:formatCode>_-* #\ ##0.0_-;\-* #\ ##0.0_-;_-* "-"??_-;_-@_-</c:formatCode>
                <c:ptCount val="26"/>
                <c:pt idx="0">
                  <c:v>14.505227325369621</c:v>
                </c:pt>
                <c:pt idx="1">
                  <c:v>14.635352947481261</c:v>
                </c:pt>
                <c:pt idx="2">
                  <c:v>14.758526795697936</c:v>
                </c:pt>
                <c:pt idx="3">
                  <c:v>14.87320649203831</c:v>
                </c:pt>
                <c:pt idx="4">
                  <c:v>14.978241898204871</c:v>
                </c:pt>
                <c:pt idx="5">
                  <c:v>15.080270346147447</c:v>
                </c:pt>
                <c:pt idx="6">
                  <c:v>15.178921460029107</c:v>
                </c:pt>
                <c:pt idx="7">
                  <c:v>15.275880275703475</c:v>
                </c:pt>
                <c:pt idx="8">
                  <c:v>15.373474330605413</c:v>
                </c:pt>
                <c:pt idx="9">
                  <c:v>15.463884162077219</c:v>
                </c:pt>
                <c:pt idx="10">
                  <c:v>15.550265646807141</c:v>
                </c:pt>
                <c:pt idx="11">
                  <c:v>15.705317795825792</c:v>
                </c:pt>
                <c:pt idx="12">
                  <c:v>15.862695663574771</c:v>
                </c:pt>
                <c:pt idx="13">
                  <c:v>16.00833074371349</c:v>
                </c:pt>
                <c:pt idx="14">
                  <c:v>16.142401992624059</c:v>
                </c:pt>
                <c:pt idx="15">
                  <c:v>16.26989054046809</c:v>
                </c:pt>
                <c:pt idx="16">
                  <c:v>16.391830019461125</c:v>
                </c:pt>
                <c:pt idx="17">
                  <c:v>16.484544683972569</c:v>
                </c:pt>
                <c:pt idx="18">
                  <c:v>16.567185985665592</c:v>
                </c:pt>
                <c:pt idx="19">
                  <c:v>16.636456764984924</c:v>
                </c:pt>
                <c:pt idx="20">
                  <c:v>16.705739648666057</c:v>
                </c:pt>
                <c:pt idx="21">
                  <c:v>16.780745164091005</c:v>
                </c:pt>
                <c:pt idx="22">
                  <c:v>16.858707322206129</c:v>
                </c:pt>
                <c:pt idx="23">
                  <c:v>16.937174869022552</c:v>
                </c:pt>
                <c:pt idx="24">
                  <c:v>17.010418610551749</c:v>
                </c:pt>
                <c:pt idx="25">
                  <c:v>17.076902152347149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9-4B8A-B333-26D95961BE07}"/>
            </c:ext>
          </c:extLst>
        </c:ser>
        <c:ser>
          <c:idx val="1"/>
          <c:order val="1"/>
          <c:tx>
            <c:strRef>
              <c:f>G9b!$A$6</c:f>
              <c:strCache>
                <c:ptCount val="1"/>
                <c:pt idx="0">
                  <c:v> Santé mentale 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3175">
              <a:solidFill>
                <a:sysClr val="windowText" lastClr="000000"/>
              </a:solidFill>
            </a:ln>
            <a:effectLst/>
          </c:spPr>
          <c:val>
            <c:numRef>
              <c:f>G9b!$L$6:$AK$6</c:f>
              <c:numCache>
                <c:formatCode>_-* #\ ##0.0_-;\-* #\ ##0.0_-;_-* "-"??_-;_-@_-</c:formatCode>
                <c:ptCount val="26"/>
                <c:pt idx="0">
                  <c:v>8.7684962603551231</c:v>
                </c:pt>
                <c:pt idx="1">
                  <c:v>8.8456911177935691</c:v>
                </c:pt>
                <c:pt idx="2">
                  <c:v>8.9217762593829821</c:v>
                </c:pt>
                <c:pt idx="3">
                  <c:v>8.99625071643956</c:v>
                </c:pt>
                <c:pt idx="4">
                  <c:v>9.0685792441024482</c:v>
                </c:pt>
                <c:pt idx="5">
                  <c:v>9.1428845123360087</c:v>
                </c:pt>
                <c:pt idx="6">
                  <c:v>9.2198257065039879</c:v>
                </c:pt>
                <c:pt idx="7">
                  <c:v>9.3000228843635586</c:v>
                </c:pt>
                <c:pt idx="8">
                  <c:v>9.3847537441107054</c:v>
                </c:pt>
                <c:pt idx="9">
                  <c:v>9.4684886457067208</c:v>
                </c:pt>
                <c:pt idx="10">
                  <c:v>9.5543658312441035</c:v>
                </c:pt>
                <c:pt idx="11">
                  <c:v>9.5996372319165992</c:v>
                </c:pt>
                <c:pt idx="12">
                  <c:v>9.6462328160841295</c:v>
                </c:pt>
                <c:pt idx="13">
                  <c:v>9.6872104276255246</c:v>
                </c:pt>
                <c:pt idx="14">
                  <c:v>9.722313959549453</c:v>
                </c:pt>
                <c:pt idx="15">
                  <c:v>9.7549663593850706</c:v>
                </c:pt>
                <c:pt idx="16">
                  <c:v>9.7848757367465016</c:v>
                </c:pt>
                <c:pt idx="17">
                  <c:v>9.805620528147271</c:v>
                </c:pt>
                <c:pt idx="18">
                  <c:v>9.8206043582267615</c:v>
                </c:pt>
                <c:pt idx="19">
                  <c:v>9.8297717735449606</c:v>
                </c:pt>
                <c:pt idx="20">
                  <c:v>9.838229647842244</c:v>
                </c:pt>
                <c:pt idx="21">
                  <c:v>9.846785111934043</c:v>
                </c:pt>
                <c:pt idx="22">
                  <c:v>9.8570484517292769</c:v>
                </c:pt>
                <c:pt idx="23">
                  <c:v>9.8665397043856036</c:v>
                </c:pt>
                <c:pt idx="24">
                  <c:v>9.87768973012518</c:v>
                </c:pt>
                <c:pt idx="25">
                  <c:v>9.8869182358280217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49-4B8A-B333-26D95961BE07}"/>
            </c:ext>
          </c:extLst>
        </c:ser>
        <c:ser>
          <c:idx val="2"/>
          <c:order val="2"/>
          <c:tx>
            <c:strRef>
              <c:f>G9b!$A$4</c:f>
              <c:strCache>
                <c:ptCount val="1"/>
                <c:pt idx="0">
                  <c:v> Diabète  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3175">
              <a:solidFill>
                <a:sysClr val="windowText" lastClr="000000"/>
              </a:solidFill>
            </a:ln>
            <a:effectLst/>
          </c:spPr>
          <c:val>
            <c:numRef>
              <c:f>G9b!$L$4:$AK$4</c:f>
              <c:numCache>
                <c:formatCode>_-* #\ ##0.0_-;\-* #\ ##0.0_-;_-* "-"??_-;_-@_-</c:formatCode>
                <c:ptCount val="26"/>
                <c:pt idx="0">
                  <c:v>4.5783890026682093</c:v>
                </c:pt>
                <c:pt idx="1">
                  <c:v>4.6959494961878399</c:v>
                </c:pt>
                <c:pt idx="2">
                  <c:v>4.8116639335337936</c:v>
                </c:pt>
                <c:pt idx="3">
                  <c:v>4.9252170152480943</c:v>
                </c:pt>
                <c:pt idx="4">
                  <c:v>5.037518948732842</c:v>
                </c:pt>
                <c:pt idx="5">
                  <c:v>5.1510648895802866</c:v>
                </c:pt>
                <c:pt idx="6">
                  <c:v>5.2658782028480653</c:v>
                </c:pt>
                <c:pt idx="7">
                  <c:v>5.3793775224949627</c:v>
                </c:pt>
                <c:pt idx="8">
                  <c:v>5.4938040278081948</c:v>
                </c:pt>
                <c:pt idx="9">
                  <c:v>5.608031039682281</c:v>
                </c:pt>
                <c:pt idx="10">
                  <c:v>5.7235626218198226</c:v>
                </c:pt>
                <c:pt idx="11">
                  <c:v>5.7716956275132389</c:v>
                </c:pt>
                <c:pt idx="12">
                  <c:v>5.8191158007626873</c:v>
                </c:pt>
                <c:pt idx="13">
                  <c:v>5.8622275187836141</c:v>
                </c:pt>
                <c:pt idx="14">
                  <c:v>5.9019589716216245</c:v>
                </c:pt>
                <c:pt idx="15">
                  <c:v>5.9395812730639301</c:v>
                </c:pt>
                <c:pt idx="16">
                  <c:v>5.9760249872975946</c:v>
                </c:pt>
                <c:pt idx="17">
                  <c:v>6.002397795806842</c:v>
                </c:pt>
                <c:pt idx="18">
                  <c:v>6.0258290027617045</c:v>
                </c:pt>
                <c:pt idx="19">
                  <c:v>6.0453304299860706</c:v>
                </c:pt>
                <c:pt idx="20">
                  <c:v>6.0652515533379994</c:v>
                </c:pt>
                <c:pt idx="21">
                  <c:v>6.0885662048873224</c:v>
                </c:pt>
                <c:pt idx="22">
                  <c:v>6.113144920515329</c:v>
                </c:pt>
                <c:pt idx="23">
                  <c:v>6.1381566764103264</c:v>
                </c:pt>
                <c:pt idx="24">
                  <c:v>6.1600881011819482</c:v>
                </c:pt>
                <c:pt idx="25">
                  <c:v>6.1790574068598856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49-4B8A-B333-26D95961BE07}"/>
            </c:ext>
          </c:extLst>
        </c:ser>
        <c:ser>
          <c:idx val="3"/>
          <c:order val="3"/>
          <c:tx>
            <c:strRef>
              <c:f>G9b!$A$3</c:f>
              <c:strCache>
                <c:ptCount val="1"/>
                <c:pt idx="0">
                  <c:v> Cancers 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3175">
              <a:solidFill>
                <a:sysClr val="windowText" lastClr="000000"/>
              </a:solidFill>
            </a:ln>
            <a:effectLst/>
          </c:spPr>
          <c:val>
            <c:numRef>
              <c:f>G9b!$L$3:$AK$3</c:f>
              <c:numCache>
                <c:formatCode>_-* #\ ##0.0_-;\-* #\ ##0.0_-;_-* "-"??_-;_-@_-</c:formatCode>
                <c:ptCount val="26"/>
                <c:pt idx="0">
                  <c:v>3.6353640815063835</c:v>
                </c:pt>
                <c:pt idx="1">
                  <c:v>3.6977608390814094</c:v>
                </c:pt>
                <c:pt idx="2">
                  <c:v>3.7603411427354234</c:v>
                </c:pt>
                <c:pt idx="3">
                  <c:v>3.822957387435487</c:v>
                </c:pt>
                <c:pt idx="4">
                  <c:v>3.8853089665076728</c:v>
                </c:pt>
                <c:pt idx="5">
                  <c:v>3.9481040740581763</c:v>
                </c:pt>
                <c:pt idx="6">
                  <c:v>4.011424631896805</c:v>
                </c:pt>
                <c:pt idx="7">
                  <c:v>4.079235154113892</c:v>
                </c:pt>
                <c:pt idx="8">
                  <c:v>4.1489006230528602</c:v>
                </c:pt>
                <c:pt idx="9">
                  <c:v>4.2176747087829725</c:v>
                </c:pt>
                <c:pt idx="10">
                  <c:v>4.2867365104015951</c:v>
                </c:pt>
                <c:pt idx="11">
                  <c:v>4.3408003537122237</c:v>
                </c:pt>
                <c:pt idx="12">
                  <c:v>4.392366988798126</c:v>
                </c:pt>
                <c:pt idx="13">
                  <c:v>4.439146140564616</c:v>
                </c:pt>
                <c:pt idx="14">
                  <c:v>4.4818166417927001</c:v>
                </c:pt>
                <c:pt idx="15">
                  <c:v>4.522686911803369</c:v>
                </c:pt>
                <c:pt idx="16">
                  <c:v>4.5608045577632161</c:v>
                </c:pt>
                <c:pt idx="17">
                  <c:v>4.5886539892686153</c:v>
                </c:pt>
                <c:pt idx="18">
                  <c:v>4.6134395710936111</c:v>
                </c:pt>
                <c:pt idx="19">
                  <c:v>4.6361272041254749</c:v>
                </c:pt>
                <c:pt idx="20">
                  <c:v>4.65996964061278</c:v>
                </c:pt>
                <c:pt idx="21">
                  <c:v>4.6854202760736561</c:v>
                </c:pt>
                <c:pt idx="22">
                  <c:v>4.7125389992461146</c:v>
                </c:pt>
                <c:pt idx="23">
                  <c:v>4.7393544450365477</c:v>
                </c:pt>
                <c:pt idx="24">
                  <c:v>4.7655829584815184</c:v>
                </c:pt>
                <c:pt idx="25">
                  <c:v>4.789752965083105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49-4B8A-B333-26D95961BE07}"/>
            </c:ext>
          </c:extLst>
        </c:ser>
        <c:ser>
          <c:idx val="4"/>
          <c:order val="4"/>
          <c:tx>
            <c:strRef>
              <c:f>G9b!$A$2</c:f>
              <c:strCache>
                <c:ptCount val="1"/>
                <c:pt idx="0">
                  <c:v> Autre ALD  </c:v>
                </c:pt>
              </c:strCache>
            </c:strRef>
          </c:tx>
          <c:spPr>
            <a:pattFill prst="wdUpDiag">
              <a:fgClr>
                <a:schemeClr val="bg2"/>
              </a:fgClr>
              <a:bgClr>
                <a:schemeClr val="bg1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val>
            <c:numRef>
              <c:f>G9b!$L$2:$AK$2</c:f>
              <c:numCache>
                <c:formatCode>_-* #\ ##0.0_-;\-* #\ ##0.0_-;_-* "-"??_-;_-@_-</c:formatCode>
                <c:ptCount val="26"/>
                <c:pt idx="0">
                  <c:v>11.100681444532709</c:v>
                </c:pt>
                <c:pt idx="1">
                  <c:v>11.243902456366845</c:v>
                </c:pt>
                <c:pt idx="2">
                  <c:v>11.387275869889406</c:v>
                </c:pt>
                <c:pt idx="3">
                  <c:v>11.526421640291229</c:v>
                </c:pt>
                <c:pt idx="4">
                  <c:v>11.664103786139515</c:v>
                </c:pt>
                <c:pt idx="5">
                  <c:v>11.803064308360808</c:v>
                </c:pt>
                <c:pt idx="6">
                  <c:v>11.94455238694815</c:v>
                </c:pt>
                <c:pt idx="7">
                  <c:v>12.090308730319242</c:v>
                </c:pt>
                <c:pt idx="8">
                  <c:v>12.241709425859652</c:v>
                </c:pt>
                <c:pt idx="9">
                  <c:v>12.39430268932913</c:v>
                </c:pt>
                <c:pt idx="10">
                  <c:v>12.547045313466525</c:v>
                </c:pt>
                <c:pt idx="11">
                  <c:v>12.613413222755417</c:v>
                </c:pt>
                <c:pt idx="12">
                  <c:v>12.681866035523937</c:v>
                </c:pt>
                <c:pt idx="13">
                  <c:v>12.745636838200129</c:v>
                </c:pt>
                <c:pt idx="14">
                  <c:v>12.80431485354339</c:v>
                </c:pt>
                <c:pt idx="15">
                  <c:v>12.859967949573356</c:v>
                </c:pt>
                <c:pt idx="16">
                  <c:v>12.912064948598847</c:v>
                </c:pt>
                <c:pt idx="17">
                  <c:v>12.949486768052047</c:v>
                </c:pt>
                <c:pt idx="18">
                  <c:v>12.980963481136532</c:v>
                </c:pt>
                <c:pt idx="19">
                  <c:v>13.006046374024812</c:v>
                </c:pt>
                <c:pt idx="20">
                  <c:v>13.031739385011791</c:v>
                </c:pt>
                <c:pt idx="21">
                  <c:v>13.05860360609524</c:v>
                </c:pt>
                <c:pt idx="22">
                  <c:v>13.087009147176451</c:v>
                </c:pt>
                <c:pt idx="23">
                  <c:v>13.113509556049998</c:v>
                </c:pt>
                <c:pt idx="24">
                  <c:v>13.13806321082539</c:v>
                </c:pt>
                <c:pt idx="25">
                  <c:v>13.158703747931131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49-4B8A-B333-26D95961B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5653247"/>
        <c:axId val="1350183183"/>
      </c:areaChart>
      <c:catAx>
        <c:axId val="1005653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50183183"/>
        <c:crosses val="autoZero"/>
        <c:auto val="1"/>
        <c:lblAlgn val="ctr"/>
        <c:lblOffset val="100"/>
        <c:tickLblSkip val="5"/>
        <c:noMultiLvlLbl val="0"/>
      </c:catAx>
      <c:valAx>
        <c:axId val="135018318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0056532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4655506475241"/>
          <c:y val="4.9052396878483832E-2"/>
          <c:w val="0.85423562941962505"/>
          <c:h val="0.8474993635828965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G10ab!$C$3</c:f>
              <c:strCache>
                <c:ptCount val="1"/>
                <c:pt idx="0">
                  <c:v>Besoins importants 
(GIR 1-2)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G10ab!$A$4:$A$6</c:f>
              <c:strCache>
                <c:ptCount val="3"/>
                <c:pt idx="0">
                  <c:v>60 à 74 ans</c:v>
                </c:pt>
                <c:pt idx="1">
                  <c:v>75 à 84 ans</c:v>
                </c:pt>
                <c:pt idx="2">
                  <c:v>85 ans et plus</c:v>
                </c:pt>
              </c:strCache>
            </c:strRef>
          </c:cat>
          <c:val>
            <c:numRef>
              <c:f>G10ab!$C$4:$C$6</c:f>
              <c:numCache>
                <c:formatCode>General</c:formatCode>
                <c:ptCount val="3"/>
                <c:pt idx="0">
                  <c:v>0.68</c:v>
                </c:pt>
                <c:pt idx="1">
                  <c:v>3.91</c:v>
                </c:pt>
                <c:pt idx="2">
                  <c:v>18.100000000000001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73-4EAB-884B-56B2EDBA6E8D}"/>
            </c:ext>
          </c:extLst>
        </c:ser>
        <c:ser>
          <c:idx val="0"/>
          <c:order val="1"/>
          <c:tx>
            <c:strRef>
              <c:f>G10ab!$B$3</c:f>
              <c:strCache>
                <c:ptCount val="1"/>
                <c:pt idx="0">
                  <c:v>Besoins modérés 
(GIR 3-4)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G10ab!$A$4:$A$6</c:f>
              <c:strCache>
                <c:ptCount val="3"/>
                <c:pt idx="0">
                  <c:v>60 à 74 ans</c:v>
                </c:pt>
                <c:pt idx="1">
                  <c:v>75 à 84 ans</c:v>
                </c:pt>
                <c:pt idx="2">
                  <c:v>85 ans et plus</c:v>
                </c:pt>
              </c:strCache>
            </c:strRef>
          </c:cat>
          <c:val>
            <c:numRef>
              <c:f>G10ab!$B$4:$B$6</c:f>
              <c:numCache>
                <c:formatCode>General</c:formatCode>
                <c:ptCount val="3"/>
                <c:pt idx="0">
                  <c:v>3.7</c:v>
                </c:pt>
                <c:pt idx="1">
                  <c:v>8.86</c:v>
                </c:pt>
                <c:pt idx="2">
                  <c:v>23.43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73-4EAB-884B-56B2EDBA6E8D}"/>
            </c:ext>
          </c:extLst>
        </c:ser>
        <c:ser>
          <c:idx val="2"/>
          <c:order val="2"/>
          <c:tx>
            <c:strRef>
              <c:f>G10ab!$D$3</c:f>
              <c:strCache>
                <c:ptCount val="1"/>
                <c:pt idx="0">
                  <c:v>Total 
(GIR 1-4)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G10ab!$A$4:$A$6</c:f>
              <c:strCache>
                <c:ptCount val="3"/>
                <c:pt idx="0">
                  <c:v>60 à 74 ans</c:v>
                </c:pt>
                <c:pt idx="1">
                  <c:v>75 à 84 ans</c:v>
                </c:pt>
                <c:pt idx="2">
                  <c:v>85 ans et plus</c:v>
                </c:pt>
              </c:strCache>
            </c:strRef>
          </c:cat>
          <c:val>
            <c:numRef>
              <c:f>G10ab!$D$4:$D$6</c:f>
              <c:numCache>
                <c:formatCode>General</c:formatCode>
                <c:ptCount val="3"/>
                <c:pt idx="0">
                  <c:v>4.38</c:v>
                </c:pt>
                <c:pt idx="1">
                  <c:v>12.77</c:v>
                </c:pt>
                <c:pt idx="2">
                  <c:v>41.53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73-4EAB-884B-56B2EDBA6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2005603104"/>
        <c:axId val="2005621824"/>
      </c:barChart>
      <c:catAx>
        <c:axId val="200560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05621824"/>
        <c:crosses val="autoZero"/>
        <c:auto val="1"/>
        <c:lblAlgn val="ctr"/>
        <c:lblOffset val="100"/>
        <c:noMultiLvlLbl val="0"/>
      </c:catAx>
      <c:valAx>
        <c:axId val="2005621824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056031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l"/>
      <c:legendEntry>
        <c:idx val="0"/>
        <c:delete val="1"/>
      </c:legendEntry>
      <c:layout>
        <c:manualLayout>
          <c:xMode val="edge"/>
          <c:yMode val="edge"/>
          <c:x val="0.1603408767904132"/>
          <c:y val="9.3327060931899644E-2"/>
          <c:w val="0.4019051851851852"/>
          <c:h val="0.2855219534050179"/>
        </c:manualLayout>
      </c:layout>
      <c:overlay val="0"/>
      <c:spPr>
        <a:solidFill>
          <a:schemeClr val="bg1"/>
        </a:solidFill>
        <a:ln>
          <a:solidFill>
            <a:schemeClr val="bg2">
              <a:lumMod val="9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4655506475241"/>
          <c:y val="4.9052396878483832E-2"/>
          <c:w val="0.85423562941962505"/>
          <c:h val="0.847499363582896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G10ab!$H$4</c:f>
              <c:strCache>
                <c:ptCount val="1"/>
                <c:pt idx="0">
                  <c:v>Etablissement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G10ab!$G$5:$G$12</c:f>
              <c:strCache>
                <c:ptCount val="8"/>
                <c:pt idx="0">
                  <c:v>60-64 ans</c:v>
                </c:pt>
                <c:pt idx="1">
                  <c:v>65-69 ans</c:v>
                </c:pt>
                <c:pt idx="2">
                  <c:v>70-74 ans</c:v>
                </c:pt>
                <c:pt idx="3">
                  <c:v>75-79 ans</c:v>
                </c:pt>
                <c:pt idx="4">
                  <c:v>80-84 ans</c:v>
                </c:pt>
                <c:pt idx="5">
                  <c:v>85-89 ans</c:v>
                </c:pt>
                <c:pt idx="6">
                  <c:v>90-94 ans</c:v>
                </c:pt>
                <c:pt idx="7">
                  <c:v>95+ ans</c:v>
                </c:pt>
              </c:strCache>
            </c:strRef>
          </c:cat>
          <c:val>
            <c:numRef>
              <c:f>G10ab!$H$5:$H$12</c:f>
              <c:numCache>
                <c:formatCode>0.0</c:formatCode>
                <c:ptCount val="8"/>
                <c:pt idx="0">
                  <c:v>0.18771938035293054</c:v>
                </c:pt>
                <c:pt idx="1">
                  <c:v>0.4509442259139182</c:v>
                </c:pt>
                <c:pt idx="2">
                  <c:v>0.83365052679442619</c:v>
                </c:pt>
                <c:pt idx="3">
                  <c:v>1.6380317463783791</c:v>
                </c:pt>
                <c:pt idx="4">
                  <c:v>3.8656887571511511</c:v>
                </c:pt>
                <c:pt idx="5">
                  <c:v>9.0733030890825592</c:v>
                </c:pt>
                <c:pt idx="6">
                  <c:v>20.407185073078686</c:v>
                </c:pt>
                <c:pt idx="7">
                  <c:v>43.690440620236323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5-4157-AE88-14BA161FB1F6}"/>
            </c:ext>
          </c:extLst>
        </c:ser>
        <c:ser>
          <c:idx val="1"/>
          <c:order val="1"/>
          <c:tx>
            <c:strRef>
              <c:f>G10ab!$I$4</c:f>
              <c:strCache>
                <c:ptCount val="1"/>
                <c:pt idx="0">
                  <c:v>Domicile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G10ab!$I$5:$I$12</c:f>
              <c:numCache>
                <c:formatCode>0.0</c:formatCode>
                <c:ptCount val="8"/>
                <c:pt idx="0">
                  <c:v>0.31711191681961731</c:v>
                </c:pt>
                <c:pt idx="1">
                  <c:v>1.0068160434567344</c:v>
                </c:pt>
                <c:pt idx="2">
                  <c:v>1.9714852685577395</c:v>
                </c:pt>
                <c:pt idx="3">
                  <c:v>3.7832348797147217</c:v>
                </c:pt>
                <c:pt idx="4">
                  <c:v>8.005630983083357</c:v>
                </c:pt>
                <c:pt idx="5">
                  <c:v>14.915566288078166</c:v>
                </c:pt>
                <c:pt idx="6">
                  <c:v>22.899989718062962</c:v>
                </c:pt>
                <c:pt idx="7">
                  <c:v>27.270959650126819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5-4157-AE88-14BA161FB1F6}"/>
            </c:ext>
          </c:extLst>
        </c:ser>
        <c:ser>
          <c:idx val="2"/>
          <c:order val="2"/>
          <c:tx>
            <c:strRef>
              <c:f>G10ab!$J$4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G10ab!$J$5:$J$12</c:f>
              <c:numCache>
                <c:formatCode>0.0</c:formatCode>
                <c:ptCount val="8"/>
                <c:pt idx="0">
                  <c:v>0.50483129717254793</c:v>
                </c:pt>
                <c:pt idx="1">
                  <c:v>1.4577602693706526</c:v>
                </c:pt>
                <c:pt idx="2">
                  <c:v>2.8051357953521658</c:v>
                </c:pt>
                <c:pt idx="3">
                  <c:v>5.4212666260931011</c:v>
                </c:pt>
                <c:pt idx="4">
                  <c:v>11.871319740234505</c:v>
                </c:pt>
                <c:pt idx="5">
                  <c:v>23.988869377160722</c:v>
                </c:pt>
                <c:pt idx="6">
                  <c:v>43.307174791141648</c:v>
                </c:pt>
                <c:pt idx="7">
                  <c:v>70.961400270363157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15-4157-AE88-14BA161FB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2005603104"/>
        <c:axId val="2005621824"/>
      </c:barChart>
      <c:catAx>
        <c:axId val="200560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05621824"/>
        <c:crosses val="autoZero"/>
        <c:auto val="1"/>
        <c:lblAlgn val="ctr"/>
        <c:lblOffset val="100"/>
        <c:noMultiLvlLbl val="0"/>
      </c:catAx>
      <c:valAx>
        <c:axId val="2005621824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high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056031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l"/>
      <c:legendEntry>
        <c:idx val="0"/>
        <c:delete val="1"/>
      </c:legendEntry>
      <c:layout>
        <c:manualLayout>
          <c:xMode val="edge"/>
          <c:yMode val="edge"/>
          <c:x val="9.6920731687927961E-2"/>
          <c:y val="0.11030111527321221"/>
          <c:w val="0.32863703703703701"/>
          <c:h val="0.22593902439024388"/>
        </c:manualLayout>
      </c:layout>
      <c:overlay val="0"/>
      <c:spPr>
        <a:solidFill>
          <a:schemeClr val="bg1"/>
        </a:solidFill>
        <a:ln>
          <a:solidFill>
            <a:schemeClr val="bg2">
              <a:lumMod val="9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G10c!$B$5</c:f>
              <c:strCache>
                <c:ptCount val="1"/>
                <c:pt idx="0">
                  <c:v>Dépenses publiques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G10c!$C$3:$G$4</c:f>
              <c:multiLvlStrCache>
                <c:ptCount val="5"/>
                <c:lvl>
                  <c:pt idx="0">
                    <c:v>GIR 1</c:v>
                  </c:pt>
                  <c:pt idx="1">
                    <c:v>GIR 2</c:v>
                  </c:pt>
                  <c:pt idx="2">
                    <c:v>GIR 3</c:v>
                  </c:pt>
                  <c:pt idx="3">
                    <c:v>GIR 4</c:v>
                  </c:pt>
                </c:lvl>
                <c:lvl>
                  <c:pt idx="0">
                    <c:v>Besoins 
importants </c:v>
                  </c:pt>
                  <c:pt idx="2">
                    <c:v>Besoins 
modérés </c:v>
                  </c:pt>
                  <c:pt idx="4">
                    <c:v>GIR 1-4</c:v>
                  </c:pt>
                </c:lvl>
              </c:multiLvlStrCache>
            </c:multiLvlStrRef>
          </c:cat>
          <c:val>
            <c:numRef>
              <c:f>G10c!$C$5:$G$5</c:f>
              <c:numCache>
                <c:formatCode>_-* #\ ##0_-;\-* #\ ##0_-;_-* "-"??_-;_-@_-</c:formatCode>
                <c:ptCount val="5"/>
                <c:pt idx="0">
                  <c:v>29400</c:v>
                </c:pt>
                <c:pt idx="1">
                  <c:v>26500</c:v>
                </c:pt>
                <c:pt idx="2">
                  <c:v>21300</c:v>
                </c:pt>
                <c:pt idx="3">
                  <c:v>16900</c:v>
                </c:pt>
                <c:pt idx="4">
                  <c:v>23500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6-49F6-940B-03487A12C93E}"/>
            </c:ext>
          </c:extLst>
        </c:ser>
        <c:ser>
          <c:idx val="1"/>
          <c:order val="1"/>
          <c:tx>
            <c:strRef>
              <c:f>G10c!$B$6</c:f>
              <c:strCache>
                <c:ptCount val="1"/>
                <c:pt idx="0">
                  <c:v>Reste à charge 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G10c!$C$6:$G$6</c:f>
              <c:numCache>
                <c:formatCode>_-* #\ ##0_-;\-* #\ ##0_-;_-* "-"??_-;_-@_-</c:formatCode>
                <c:ptCount val="5"/>
                <c:pt idx="0">
                  <c:v>13900</c:v>
                </c:pt>
                <c:pt idx="1">
                  <c:v>13900</c:v>
                </c:pt>
                <c:pt idx="2">
                  <c:v>13900</c:v>
                </c:pt>
                <c:pt idx="3">
                  <c:v>13900</c:v>
                </c:pt>
                <c:pt idx="4">
                  <c:v>13900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F6-49F6-940B-03487A12C93E}"/>
            </c:ext>
          </c:extLst>
        </c:ser>
        <c:ser>
          <c:idx val="2"/>
          <c:order val="2"/>
          <c:tx>
            <c:strRef>
              <c:f>G10c!$B$7</c:f>
              <c:strCache>
                <c:ptCount val="1"/>
                <c:pt idx="0">
                  <c:v>Total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G10c!$C$7:$G$7</c:f>
              <c:numCache>
                <c:formatCode>_-* #\ ##0_-;\-* #\ ##0_-;_-* "-"??_-;_-@_-</c:formatCode>
                <c:ptCount val="5"/>
                <c:pt idx="0">
                  <c:v>43300</c:v>
                </c:pt>
                <c:pt idx="1">
                  <c:v>40300</c:v>
                </c:pt>
                <c:pt idx="2">
                  <c:v>35100</c:v>
                </c:pt>
                <c:pt idx="3">
                  <c:v>30700</c:v>
                </c:pt>
                <c:pt idx="4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F6-49F6-940B-03487A12C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902115312"/>
        <c:axId val="1902115792"/>
      </c:barChart>
      <c:catAx>
        <c:axId val="190211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902115792"/>
        <c:crosses val="autoZero"/>
        <c:auto val="1"/>
        <c:lblAlgn val="ctr"/>
        <c:lblOffset val="100"/>
        <c:noMultiLvlLbl val="0"/>
      </c:catAx>
      <c:valAx>
        <c:axId val="1902115792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902115312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G10c!$B$5</c:f>
              <c:strCache>
                <c:ptCount val="1"/>
                <c:pt idx="0">
                  <c:v>Dépenses publiques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G10c!$C$3:$G$4</c:f>
              <c:multiLvlStrCache>
                <c:ptCount val="5"/>
                <c:lvl>
                  <c:pt idx="0">
                    <c:v>GIR 1</c:v>
                  </c:pt>
                  <c:pt idx="1">
                    <c:v>GIR 2</c:v>
                  </c:pt>
                  <c:pt idx="2">
                    <c:v>GIR 3</c:v>
                  </c:pt>
                  <c:pt idx="3">
                    <c:v>GIR 4</c:v>
                  </c:pt>
                </c:lvl>
                <c:lvl>
                  <c:pt idx="0">
                    <c:v>Besoins 
importants </c:v>
                  </c:pt>
                  <c:pt idx="2">
                    <c:v>Besoins 
modérés </c:v>
                  </c:pt>
                  <c:pt idx="4">
                    <c:v>GIR 1-4</c:v>
                  </c:pt>
                </c:lvl>
              </c:multiLvlStrCache>
            </c:multiLvlStrRef>
          </c:cat>
          <c:val>
            <c:numRef>
              <c:f>G10c!$I$5:$M$5</c:f>
              <c:numCache>
                <c:formatCode>_-* #\ ##0_-;\-* #\ ##0_-;_-* "-"??_-;_-@_-</c:formatCode>
                <c:ptCount val="5"/>
                <c:pt idx="0">
                  <c:v>32200</c:v>
                </c:pt>
                <c:pt idx="1">
                  <c:v>21600</c:v>
                </c:pt>
                <c:pt idx="2">
                  <c:v>14800</c:v>
                </c:pt>
                <c:pt idx="3">
                  <c:v>7300</c:v>
                </c:pt>
                <c:pt idx="4">
                  <c:v>12100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4B-4C63-BE2E-E2BE6A63C49E}"/>
            </c:ext>
          </c:extLst>
        </c:ser>
        <c:ser>
          <c:idx val="1"/>
          <c:order val="1"/>
          <c:tx>
            <c:strRef>
              <c:f>G10c!$B$6</c:f>
              <c:strCache>
                <c:ptCount val="1"/>
                <c:pt idx="0">
                  <c:v>Reste à charge 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G10c!$I$6:$M$6</c:f>
              <c:numCache>
                <c:formatCode>_-* #\ ##0_-;\-* #\ ##0_-;_-* "-"??_-;_-@_-</c:formatCode>
                <c:ptCount val="5"/>
                <c:pt idx="0">
                  <c:v>1100</c:v>
                </c:pt>
                <c:pt idx="1">
                  <c:v>1000</c:v>
                </c:pt>
                <c:pt idx="2">
                  <c:v>700</c:v>
                </c:pt>
                <c:pt idx="3">
                  <c:v>400</c:v>
                </c:pt>
                <c:pt idx="4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4B-4C63-BE2E-E2BE6A63C49E}"/>
            </c:ext>
          </c:extLst>
        </c:ser>
        <c:ser>
          <c:idx val="2"/>
          <c:order val="2"/>
          <c:tx>
            <c:strRef>
              <c:f>G10c!$B$7</c:f>
              <c:strCache>
                <c:ptCount val="1"/>
                <c:pt idx="0">
                  <c:v>Total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G10c!$I$7:$M$7</c:f>
              <c:numCache>
                <c:formatCode>_-* #\ ##0_-;\-* #\ ##0_-;_-* "-"??_-;_-@_-</c:formatCode>
                <c:ptCount val="5"/>
                <c:pt idx="0">
                  <c:v>33300</c:v>
                </c:pt>
                <c:pt idx="1">
                  <c:v>22500</c:v>
                </c:pt>
                <c:pt idx="2">
                  <c:v>15500</c:v>
                </c:pt>
                <c:pt idx="3">
                  <c:v>7700</c:v>
                </c:pt>
                <c:pt idx="4">
                  <c:v>12700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4B-4C63-BE2E-E2BE6A63C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902115312"/>
        <c:axId val="1902115792"/>
      </c:barChart>
      <c:catAx>
        <c:axId val="190211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902115792"/>
        <c:crosses val="autoZero"/>
        <c:auto val="1"/>
        <c:lblAlgn val="ctr"/>
        <c:lblOffset val="100"/>
        <c:noMultiLvlLbl val="0"/>
      </c:catAx>
      <c:valAx>
        <c:axId val="1902115792"/>
        <c:scaling>
          <c:orientation val="minMax"/>
          <c:max val="50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902115312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86563832057E-2"/>
          <c:y val="5.0925925925925923E-2"/>
          <c:w val="0.873373350916264"/>
          <c:h val="0.83966097987751531"/>
        </c:manualLayout>
      </c:layout>
      <c:lineChart>
        <c:grouping val="standard"/>
        <c:varyColors val="0"/>
        <c:ser>
          <c:idx val="0"/>
          <c:order val="0"/>
          <c:tx>
            <c:strRef>
              <c:f>G11a!$B$4</c:f>
              <c:strCache>
                <c:ptCount val="1"/>
                <c:pt idx="0">
                  <c:v>Observé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G11a!$H$2:$AQ$2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G11a!$H$4:$Q$4</c:f>
              <c:numCache>
                <c:formatCode>0.0</c:formatCode>
                <c:ptCount val="10"/>
                <c:pt idx="0">
                  <c:v>24.635254837830473</c:v>
                </c:pt>
                <c:pt idx="1">
                  <c:v>24.837183156173346</c:v>
                </c:pt>
                <c:pt idx="2">
                  <c:v>24.938147315344782</c:v>
                </c:pt>
                <c:pt idx="3">
                  <c:v>26.048753066230582</c:v>
                </c:pt>
                <c:pt idx="4">
                  <c:v>26.755502180430636</c:v>
                </c:pt>
                <c:pt idx="5">
                  <c:v>29.077677841373674</c:v>
                </c:pt>
                <c:pt idx="6">
                  <c:v>30.491176069773783</c:v>
                </c:pt>
                <c:pt idx="7">
                  <c:v>30.390211910602346</c:v>
                </c:pt>
                <c:pt idx="8">
                  <c:v>30.794068547288092</c:v>
                </c:pt>
                <c:pt idx="9">
                  <c:v>31.399853502316709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A-466B-B559-9EFD5E453162}"/>
            </c:ext>
          </c:extLst>
        </c:ser>
        <c:ser>
          <c:idx val="1"/>
          <c:order val="1"/>
          <c:tx>
            <c:strRef>
              <c:f>G11a!$B$5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G11a!$H$2:$AQ$2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G11a!$H$5:$AQ$5</c:f>
              <c:numCache>
                <c:formatCode>0.00</c:formatCode>
                <c:ptCount val="36"/>
                <c:pt idx="9">
                  <c:v>31.399853502316709</c:v>
                </c:pt>
                <c:pt idx="10">
                  <c:v>32.133041481310848</c:v>
                </c:pt>
                <c:pt idx="11">
                  <c:v>32.878035060566454</c:v>
                </c:pt>
                <c:pt idx="12">
                  <c:v>33.667019986096832</c:v>
                </c:pt>
                <c:pt idx="13">
                  <c:v>34.475098529491646</c:v>
                </c:pt>
                <c:pt idx="14">
                  <c:v>35.313766099928152</c:v>
                </c:pt>
                <c:pt idx="15">
                  <c:v>36.206990785073089</c:v>
                </c:pt>
                <c:pt idx="16">
                  <c:v>37.171924710932664</c:v>
                </c:pt>
                <c:pt idx="17">
                  <c:v>38.22460243777423</c:v>
                </c:pt>
                <c:pt idx="18">
                  <c:v>39.339376992048479</c:v>
                </c:pt>
                <c:pt idx="19">
                  <c:v>40.475007413557201</c:v>
                </c:pt>
                <c:pt idx="20">
                  <c:v>41.617040001526092</c:v>
                </c:pt>
                <c:pt idx="21">
                  <c:v>42.751421066976285</c:v>
                </c:pt>
                <c:pt idx="22">
                  <c:v>43.847101392648533</c:v>
                </c:pt>
                <c:pt idx="23">
                  <c:v>44.929680282966906</c:v>
                </c:pt>
                <c:pt idx="24">
                  <c:v>45.984341718466339</c:v>
                </c:pt>
                <c:pt idx="25">
                  <c:v>47.000892631588272</c:v>
                </c:pt>
                <c:pt idx="26">
                  <c:v>47.985342723219581</c:v>
                </c:pt>
                <c:pt idx="27">
                  <c:v>48.876385556147802</c:v>
                </c:pt>
                <c:pt idx="28">
                  <c:v>49.758506772371788</c:v>
                </c:pt>
                <c:pt idx="29">
                  <c:v>50.548740242694606</c:v>
                </c:pt>
                <c:pt idx="30">
                  <c:v>51.276991285218713</c:v>
                </c:pt>
                <c:pt idx="31">
                  <c:v>51.947718633716669</c:v>
                </c:pt>
                <c:pt idx="32">
                  <c:v>52.564867473992557</c:v>
                </c:pt>
                <c:pt idx="33">
                  <c:v>53.136453166106243</c:v>
                </c:pt>
                <c:pt idx="34">
                  <c:v>53.701320707433943</c:v>
                </c:pt>
                <c:pt idx="35" formatCode="0.0">
                  <c:v>54.245636882207734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A-466B-B559-9EFD5E453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4976624"/>
        <c:axId val="1524969424"/>
      </c:lineChart>
      <c:catAx>
        <c:axId val="152497662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69424"/>
        <c:crosses val="autoZero"/>
        <c:auto val="1"/>
        <c:lblAlgn val="ctr"/>
        <c:lblOffset val="100"/>
        <c:tickLblSkip val="5"/>
        <c:noMultiLvlLbl val="0"/>
      </c:catAx>
      <c:valAx>
        <c:axId val="152496942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7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68339124391938844"/>
          <c:y val="0.51451844561096527"/>
          <c:w val="0.2304658199865392"/>
          <c:h val="0.15730533683289591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629483814523191E-2"/>
          <c:y val="5.0984936268829661E-2"/>
          <c:w val="0.88381496062992126"/>
          <c:h val="0.788026751580733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G11b!$C$1</c:f>
              <c:strCache>
                <c:ptCount val="1"/>
                <c:pt idx="0">
                  <c:v>GIR 1-2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G11b!$B$2:$B$4</c:f>
              <c:strCache>
                <c:ptCount val="3"/>
                <c:pt idx="0">
                  <c:v>Domicile </c:v>
                </c:pt>
                <c:pt idx="1">
                  <c:v>Etablissement</c:v>
                </c:pt>
                <c:pt idx="2">
                  <c:v>Total de bénéficiaires 
de l'APA</c:v>
                </c:pt>
              </c:strCache>
            </c:strRef>
          </c:cat>
          <c:val>
            <c:numRef>
              <c:f>G11b!$C$2:$C$4</c:f>
              <c:numCache>
                <c:formatCode>0.0</c:formatCode>
                <c:ptCount val="3"/>
                <c:pt idx="0">
                  <c:v>60.126421369637043</c:v>
                </c:pt>
                <c:pt idx="1">
                  <c:v>185.52273062523966</c:v>
                </c:pt>
                <c:pt idx="2">
                  <c:v>245.64915199487669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8-4BB1-8D43-93C1234C7881}"/>
            </c:ext>
          </c:extLst>
        </c:ser>
        <c:ser>
          <c:idx val="1"/>
          <c:order val="1"/>
          <c:tx>
            <c:strRef>
              <c:f>G11b!$D$1</c:f>
              <c:strCache>
                <c:ptCount val="1"/>
                <c:pt idx="0">
                  <c:v>GIR 3-4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G11b!$D$2:$D$4</c:f>
              <c:numCache>
                <c:formatCode>0.0</c:formatCode>
                <c:ptCount val="3"/>
                <c:pt idx="0">
                  <c:v>175.87770422551617</c:v>
                </c:pt>
                <c:pt idx="1">
                  <c:v>124.61674177002956</c:v>
                </c:pt>
                <c:pt idx="2">
                  <c:v>300.49444599554573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18-4BB1-8D43-93C1234C7881}"/>
            </c:ext>
          </c:extLst>
        </c:ser>
        <c:ser>
          <c:idx val="2"/>
          <c:order val="2"/>
          <c:tx>
            <c:strRef>
              <c:f>G11b!$E$1</c:f>
              <c:strCache>
                <c:ptCount val="1"/>
                <c:pt idx="0">
                  <c:v>Total 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G11b!$E$2:$E$4</c:f>
              <c:numCache>
                <c:formatCode>0.0</c:formatCode>
                <c:ptCount val="3"/>
                <c:pt idx="0">
                  <c:v>236.00412559515331</c:v>
                </c:pt>
                <c:pt idx="1">
                  <c:v>310.13947239526931</c:v>
                </c:pt>
                <c:pt idx="2">
                  <c:v>546.14359799042256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18-4BB1-8D43-93C1234C7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9"/>
        <c:axId val="1524970864"/>
        <c:axId val="1524985264"/>
      </c:barChart>
      <c:catAx>
        <c:axId val="152497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85264"/>
        <c:crosses val="autoZero"/>
        <c:auto val="1"/>
        <c:lblAlgn val="ctr"/>
        <c:lblOffset val="100"/>
        <c:noMultiLvlLbl val="0"/>
      </c:catAx>
      <c:valAx>
        <c:axId val="152498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7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1944444444444445"/>
          <c:y val="8.9879471902628613E-2"/>
          <c:w val="0.12322222222222222"/>
          <c:h val="0.2362314212461565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G12a!$B$2</c:f>
              <c:strCache>
                <c:ptCount val="1"/>
                <c:pt idx="0">
                  <c:v>Petite enfance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E6-4C3F-BFC1-AE5E8FD91FB7}"/>
              </c:ext>
            </c:extLst>
          </c:dPt>
          <c:cat>
            <c:strRef>
              <c:f>G12a!$C$1:$S$1</c:f>
              <c:strCache>
                <c:ptCount val="17"/>
                <c:pt idx="0">
                  <c:v>&lt; 3 ans </c:v>
                </c:pt>
                <c:pt idx="1">
                  <c:v>3 ans</c:v>
                </c:pt>
                <c:pt idx="2">
                  <c:v>4 ans</c:v>
                </c:pt>
                <c:pt idx="3">
                  <c:v>5 ans</c:v>
                </c:pt>
                <c:pt idx="4">
                  <c:v>6 ans</c:v>
                </c:pt>
                <c:pt idx="5">
                  <c:v>7 ans</c:v>
                </c:pt>
                <c:pt idx="6">
                  <c:v>8 ans</c:v>
                </c:pt>
                <c:pt idx="7">
                  <c:v>9 ans</c:v>
                </c:pt>
                <c:pt idx="8">
                  <c:v>10 ans</c:v>
                </c:pt>
                <c:pt idx="9">
                  <c:v>11 ans</c:v>
                </c:pt>
                <c:pt idx="10">
                  <c:v>12 ans</c:v>
                </c:pt>
                <c:pt idx="11">
                  <c:v>13 ans</c:v>
                </c:pt>
                <c:pt idx="12">
                  <c:v>14 ans</c:v>
                </c:pt>
                <c:pt idx="13">
                  <c:v>15 ans</c:v>
                </c:pt>
                <c:pt idx="14">
                  <c:v>16 ans</c:v>
                </c:pt>
                <c:pt idx="15">
                  <c:v>17 ans</c:v>
                </c:pt>
                <c:pt idx="16">
                  <c:v>18 ans</c:v>
                </c:pt>
              </c:strCache>
            </c:strRef>
          </c:cat>
          <c:val>
            <c:numRef>
              <c:f>G12a!$C$2:$S$2</c:f>
              <c:numCache>
                <c:formatCode>General</c:formatCode>
                <c:ptCount val="17"/>
                <c:pt idx="0">
                  <c:v>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E6-4C3F-BFC1-AE5E8FD91FB7}"/>
            </c:ext>
          </c:extLst>
        </c:ser>
        <c:ser>
          <c:idx val="1"/>
          <c:order val="1"/>
          <c:tx>
            <c:strRef>
              <c:f>G12a!$B$3</c:f>
              <c:strCache>
                <c:ptCount val="1"/>
                <c:pt idx="0">
                  <c:v>Préélémentaire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G12a!$C$3:$S$3</c:f>
              <c:numCache>
                <c:formatCode>General</c:formatCode>
                <c:ptCount val="17"/>
                <c:pt idx="0">
                  <c:v>3.3000000000000003</c:v>
                </c:pt>
                <c:pt idx="1">
                  <c:v>99.8</c:v>
                </c:pt>
                <c:pt idx="2">
                  <c:v>100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E6-4C3F-BFC1-AE5E8FD91FB7}"/>
            </c:ext>
          </c:extLst>
        </c:ser>
        <c:ser>
          <c:idx val="2"/>
          <c:order val="2"/>
          <c:tx>
            <c:strRef>
              <c:f>G12a!$B$4</c:f>
              <c:strCache>
                <c:ptCount val="1"/>
                <c:pt idx="0">
                  <c:v>Elémentaire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G12a!$C$4:$S$4</c:f>
              <c:numCache>
                <c:formatCode>General</c:formatCode>
                <c:ptCount val="17"/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98.5</c:v>
                </c:pt>
                <c:pt idx="9">
                  <c:v>7.2</c:v>
                </c:pt>
                <c:pt idx="1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E6-4C3F-BFC1-AE5E8FD91FB7}"/>
            </c:ext>
          </c:extLst>
        </c:ser>
        <c:ser>
          <c:idx val="3"/>
          <c:order val="3"/>
          <c:tx>
            <c:strRef>
              <c:f>G12a!$B$5</c:f>
              <c:strCache>
                <c:ptCount val="1"/>
                <c:pt idx="0">
                  <c:v>Secondaire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G12a!$C$5:$S$5</c:f>
              <c:numCache>
                <c:formatCode>General</c:formatCode>
                <c:ptCount val="17"/>
                <c:pt idx="8">
                  <c:v>2.2999999999999998</c:v>
                </c:pt>
                <c:pt idx="9">
                  <c:v>93</c:v>
                </c:pt>
                <c:pt idx="10">
                  <c:v>99.7</c:v>
                </c:pt>
                <c:pt idx="11">
                  <c:v>99</c:v>
                </c:pt>
                <c:pt idx="12">
                  <c:v>99.1</c:v>
                </c:pt>
                <c:pt idx="13">
                  <c:v>93.2</c:v>
                </c:pt>
                <c:pt idx="14">
                  <c:v>87.5</c:v>
                </c:pt>
                <c:pt idx="15">
                  <c:v>81.100000000000009</c:v>
                </c:pt>
                <c:pt idx="16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E6-4C3F-BFC1-AE5E8FD91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465349647"/>
        <c:axId val="465348687"/>
      </c:barChart>
      <c:catAx>
        <c:axId val="465349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465348687"/>
        <c:crosses val="autoZero"/>
        <c:auto val="1"/>
        <c:lblAlgn val="ctr"/>
        <c:lblOffset val="100"/>
        <c:noMultiLvlLbl val="0"/>
      </c:catAx>
      <c:valAx>
        <c:axId val="46534868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46534964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139491932002608E-2"/>
          <c:y val="5.0984936268829661E-2"/>
          <c:w val="0.82058500494516617"/>
          <c:h val="0.80786452678351472"/>
        </c:manualLayout>
      </c:layout>
      <c:lineChart>
        <c:grouping val="standard"/>
        <c:varyColors val="0"/>
        <c:ser>
          <c:idx val="0"/>
          <c:order val="0"/>
          <c:tx>
            <c:strRef>
              <c:f>G12b!$C$3</c:f>
              <c:strCache>
                <c:ptCount val="1"/>
                <c:pt idx="0">
                  <c:v> Petite enfance  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F5-4E9B-A0B8-46F3442E35D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F5-4E9B-A0B8-46F3442E35D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F5-4E9B-A0B8-46F3442E35D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F5-4E9B-A0B8-46F3442E35D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F5-4E9B-A0B8-46F3442E35D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F5-4E9B-A0B8-46F3442E35D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F5-4E9B-A0B8-46F3442E35D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F5-4E9B-A0B8-46F3442E35D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F5-4E9B-A0B8-46F3442E35D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F5-4E9B-A0B8-46F3442E35D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F5-4E9B-A0B8-46F3442E35D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F5-4E9B-A0B8-46F3442E35D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4F5-4E9B-A0B8-46F3442E35D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F5-4E9B-A0B8-46F3442E35D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4F5-4E9B-A0B8-46F3442E35D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4F5-4E9B-A0B8-46F3442E35D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4F5-4E9B-A0B8-46F3442E35D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4F5-4E9B-A0B8-46F3442E35D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4F5-4E9B-A0B8-46F3442E35D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4F5-4E9B-A0B8-46F3442E35D1}"/>
                </c:ext>
              </c:extLst>
            </c:dLbl>
            <c:dLbl>
              <c:idx val="20"/>
              <c:layout>
                <c:manualLayout>
                  <c:x val="1.9430950728660551E-2"/>
                  <c:y val="-1.85399768250289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4F5-4E9B-A0B8-46F3442E35D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4F5-4E9B-A0B8-46F3442E35D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4F5-4E9B-A0B8-46F3442E35D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4F5-4E9B-A0B8-46F3442E35D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4F5-4E9B-A0B8-46F3442E35D1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4F5-4E9B-A0B8-46F3442E35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G12b!$D$1:$AC$1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G12b!$D$3:$AC$3</c:f>
              <c:numCache>
                <c:formatCode>0</c:formatCode>
                <c:ptCount val="26"/>
                <c:pt idx="0" formatCode="_-* #\ ##0_-;\-* #\ ##0_-;_-* &quot;-&quot;??_-;_-@_-">
                  <c:v>100</c:v>
                </c:pt>
                <c:pt idx="1">
                  <c:v>96.089639732677099</c:v>
                </c:pt>
                <c:pt idx="2">
                  <c:v>94.157630835752514</c:v>
                </c:pt>
                <c:pt idx="3">
                  <c:v>92.061944266558996</c:v>
                </c:pt>
                <c:pt idx="4">
                  <c:v>89.917009088937064</c:v>
                </c:pt>
                <c:pt idx="5">
                  <c:v>88.340794142892577</c:v>
                </c:pt>
                <c:pt idx="6">
                  <c:v>87.594488307477377</c:v>
                </c:pt>
                <c:pt idx="7">
                  <c:v>87.664339336923788</c:v>
                </c:pt>
                <c:pt idx="8">
                  <c:v>87.746697125728744</c:v>
                </c:pt>
                <c:pt idx="9">
                  <c:v>87.842807160301362</c:v>
                </c:pt>
                <c:pt idx="10">
                  <c:v>87.953292183846244</c:v>
                </c:pt>
                <c:pt idx="11">
                  <c:v>88.075661223545097</c:v>
                </c:pt>
                <c:pt idx="12">
                  <c:v>88.205658867499963</c:v>
                </c:pt>
                <c:pt idx="13">
                  <c:v>88.335864092523039</c:v>
                </c:pt>
                <c:pt idx="14">
                  <c:v>88.458440713290059</c:v>
                </c:pt>
                <c:pt idx="15">
                  <c:v>88.560778179908439</c:v>
                </c:pt>
                <c:pt idx="16">
                  <c:v>88.628709084474082</c:v>
                </c:pt>
                <c:pt idx="17">
                  <c:v>88.647962228548835</c:v>
                </c:pt>
                <c:pt idx="18">
                  <c:v>88.608002872921986</c:v>
                </c:pt>
                <c:pt idx="19">
                  <c:v>88.501877051809117</c:v>
                </c:pt>
                <c:pt idx="20">
                  <c:v>88.322423218357642</c:v>
                </c:pt>
                <c:pt idx="21">
                  <c:v>88.062791197317225</c:v>
                </c:pt>
                <c:pt idx="22">
                  <c:v>87.715819441835265</c:v>
                </c:pt>
                <c:pt idx="23">
                  <c:v>87.277875283218421</c:v>
                </c:pt>
                <c:pt idx="24">
                  <c:v>86.74698670131886</c:v>
                </c:pt>
                <c:pt idx="25">
                  <c:v>86.122582848199073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4F5-4E9B-A0B8-46F3442E35D1}"/>
            </c:ext>
          </c:extLst>
        </c:ser>
        <c:ser>
          <c:idx val="1"/>
          <c:order val="1"/>
          <c:tx>
            <c:strRef>
              <c:f>G12b!$C$4</c:f>
              <c:strCache>
                <c:ptCount val="1"/>
                <c:pt idx="0">
                  <c:v>Préélémentaire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4F5-4E9B-A0B8-46F3442E35D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4F5-4E9B-A0B8-46F3442E35D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4F5-4E9B-A0B8-46F3442E35D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4F5-4E9B-A0B8-46F3442E35D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4F5-4E9B-A0B8-46F3442E35D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4F5-4E9B-A0B8-46F3442E35D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4F5-4E9B-A0B8-46F3442E35D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4F5-4E9B-A0B8-46F3442E35D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4F5-4E9B-A0B8-46F3442E35D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4F5-4E9B-A0B8-46F3442E35D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4F5-4E9B-A0B8-46F3442E35D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4F5-4E9B-A0B8-46F3442E35D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4F5-4E9B-A0B8-46F3442E35D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4F5-4E9B-A0B8-46F3442E35D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E4F5-4E9B-A0B8-46F3442E35D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E4F5-4E9B-A0B8-46F3442E35D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E4F5-4E9B-A0B8-46F3442E35D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E4F5-4E9B-A0B8-46F3442E35D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E4F5-4E9B-A0B8-46F3442E35D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E4F5-4E9B-A0B8-46F3442E35D1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E4F5-4E9B-A0B8-46F3442E35D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E4F5-4E9B-A0B8-46F3442E35D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E4F5-4E9B-A0B8-46F3442E35D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E4F5-4E9B-A0B8-46F3442E35D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E4F5-4E9B-A0B8-46F3442E35D1}"/>
                </c:ext>
              </c:extLst>
            </c:dLbl>
            <c:dLbl>
              <c:idx val="25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E4F5-4E9B-A0B8-46F3442E35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G12b!$D$4:$AC$4</c:f>
              <c:numCache>
                <c:formatCode>0</c:formatCode>
                <c:ptCount val="26"/>
                <c:pt idx="0" formatCode="_-* #\ ##0_-;\-* #\ ##0_-;_-* &quot;-&quot;??_-;_-@_-">
                  <c:v>100</c:v>
                </c:pt>
                <c:pt idx="1">
                  <c:v>98.390715369519171</c:v>
                </c:pt>
                <c:pt idx="2">
                  <c:v>95.74415792070576</c:v>
                </c:pt>
                <c:pt idx="3">
                  <c:v>92.144680266960492</c:v>
                </c:pt>
                <c:pt idx="4">
                  <c:v>88.746415361728495</c:v>
                </c:pt>
                <c:pt idx="5">
                  <c:v>86.935825236595406</c:v>
                </c:pt>
                <c:pt idx="6">
                  <c:v>85.043108405397078</c:v>
                </c:pt>
                <c:pt idx="7">
                  <c:v>83.128132500843989</c:v>
                </c:pt>
                <c:pt idx="8">
                  <c:v>81.72061709571031</c:v>
                </c:pt>
                <c:pt idx="9">
                  <c:v>81.054328833290668</c:v>
                </c:pt>
                <c:pt idx="10">
                  <c:v>81.117164342448419</c:v>
                </c:pt>
                <c:pt idx="11">
                  <c:v>81.191083015214076</c:v>
                </c:pt>
                <c:pt idx="12">
                  <c:v>81.277429670602814</c:v>
                </c:pt>
                <c:pt idx="13">
                  <c:v>81.376575293170546</c:v>
                </c:pt>
                <c:pt idx="14">
                  <c:v>81.486201229442813</c:v>
                </c:pt>
                <c:pt idx="15">
                  <c:v>81.602736753068967</c:v>
                </c:pt>
                <c:pt idx="16">
                  <c:v>81.719457768973072</c:v>
                </c:pt>
                <c:pt idx="17">
                  <c:v>81.829315570592797</c:v>
                </c:pt>
                <c:pt idx="18">
                  <c:v>81.921273367389716</c:v>
                </c:pt>
                <c:pt idx="19">
                  <c:v>81.98230032683739</c:v>
                </c:pt>
                <c:pt idx="20">
                  <c:v>81.999875720173776</c:v>
                </c:pt>
                <c:pt idx="21">
                  <c:v>81.964585814292548</c:v>
                </c:pt>
                <c:pt idx="22">
                  <c:v>81.870216617882193</c:v>
                </c:pt>
                <c:pt idx="23">
                  <c:v>81.710368647353206</c:v>
                </c:pt>
                <c:pt idx="24">
                  <c:v>81.478874284463544</c:v>
                </c:pt>
                <c:pt idx="25">
                  <c:v>81.169334045623685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E4F5-4E9B-A0B8-46F3442E35D1}"/>
            </c:ext>
          </c:extLst>
        </c:ser>
        <c:ser>
          <c:idx val="2"/>
          <c:order val="2"/>
          <c:tx>
            <c:strRef>
              <c:f>G12b!$C$5</c:f>
              <c:strCache>
                <c:ptCount val="1"/>
                <c:pt idx="0">
                  <c:v> Elémentaire 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E4F5-4E9B-A0B8-46F3442E35D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E4F5-4E9B-A0B8-46F3442E35D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E4F5-4E9B-A0B8-46F3442E35D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E4F5-4E9B-A0B8-46F3442E35D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E4F5-4E9B-A0B8-46F3442E35D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E4F5-4E9B-A0B8-46F3442E35D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E4F5-4E9B-A0B8-46F3442E35D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E4F5-4E9B-A0B8-46F3442E35D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E4F5-4E9B-A0B8-46F3442E35D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E4F5-4E9B-A0B8-46F3442E35D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E4F5-4E9B-A0B8-46F3442E35D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E4F5-4E9B-A0B8-46F3442E35D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E4F5-4E9B-A0B8-46F3442E35D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E4F5-4E9B-A0B8-46F3442E35D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E4F5-4E9B-A0B8-46F3442E35D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E4F5-4E9B-A0B8-46F3442E35D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E4F5-4E9B-A0B8-46F3442E35D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E4F5-4E9B-A0B8-46F3442E35D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E4F5-4E9B-A0B8-46F3442E35D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E4F5-4E9B-A0B8-46F3442E35D1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E4F5-4E9B-A0B8-46F3442E35D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E4F5-4E9B-A0B8-46F3442E35D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E4F5-4E9B-A0B8-46F3442E35D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E4F5-4E9B-A0B8-46F3442E35D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E4F5-4E9B-A0B8-46F3442E35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4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G12b!$D$5:$AC$5</c:f>
              <c:numCache>
                <c:formatCode>0</c:formatCode>
                <c:ptCount val="26"/>
                <c:pt idx="0" formatCode="_-* #\ ##0_-;\-* #\ ##0_-;_-* &quot;-&quot;??_-;_-@_-">
                  <c:v>100</c:v>
                </c:pt>
                <c:pt idx="1">
                  <c:v>98.519943978461725</c:v>
                </c:pt>
                <c:pt idx="2">
                  <c:v>97.211152637799657</c:v>
                </c:pt>
                <c:pt idx="3">
                  <c:v>96.361504530411963</c:v>
                </c:pt>
                <c:pt idx="4">
                  <c:v>95.371343969136689</c:v>
                </c:pt>
                <c:pt idx="5">
                  <c:v>93.395532493791592</c:v>
                </c:pt>
                <c:pt idx="6">
                  <c:v>91.083408345497062</c:v>
                </c:pt>
                <c:pt idx="7">
                  <c:v>88.853731758540746</c:v>
                </c:pt>
                <c:pt idx="8">
                  <c:v>86.220378051113926</c:v>
                </c:pt>
                <c:pt idx="9">
                  <c:v>83.689472317772669</c:v>
                </c:pt>
                <c:pt idx="10">
                  <c:v>81.91262036235652</c:v>
                </c:pt>
                <c:pt idx="11">
                  <c:v>80.495979662255451</c:v>
                </c:pt>
                <c:pt idx="12">
                  <c:v>79.465588971390233</c:v>
                </c:pt>
                <c:pt idx="13">
                  <c:v>78.717726404035346</c:v>
                </c:pt>
                <c:pt idx="14">
                  <c:v>78.381209905223528</c:v>
                </c:pt>
                <c:pt idx="15">
                  <c:v>78.449924699082956</c:v>
                </c:pt>
                <c:pt idx="16">
                  <c:v>78.529518698347658</c:v>
                </c:pt>
                <c:pt idx="17">
                  <c:v>78.619253034266436</c:v>
                </c:pt>
                <c:pt idx="18">
                  <c:v>78.717446143474547</c:v>
                </c:pt>
                <c:pt idx="19">
                  <c:v>78.82048011691451</c:v>
                </c:pt>
                <c:pt idx="20">
                  <c:v>78.923106438629688</c:v>
                </c:pt>
                <c:pt idx="21">
                  <c:v>79.017401378219532</c:v>
                </c:pt>
                <c:pt idx="22">
                  <c:v>79.093785120151523</c:v>
                </c:pt>
                <c:pt idx="23">
                  <c:v>79.142066371306001</c:v>
                </c:pt>
                <c:pt idx="24">
                  <c:v>79.152741750848875</c:v>
                </c:pt>
                <c:pt idx="25">
                  <c:v>79.116868399067599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E4F5-4E9B-A0B8-46F3442E35D1}"/>
            </c:ext>
          </c:extLst>
        </c:ser>
        <c:ser>
          <c:idx val="3"/>
          <c:order val="3"/>
          <c:tx>
            <c:strRef>
              <c:f>G12b!$C$6</c:f>
              <c:strCache>
                <c:ptCount val="1"/>
                <c:pt idx="0">
                  <c:v> Secondaire  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3.0700902151283727E-2"/>
                  <c:y val="5.3337104588461783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E4F5-4E9B-A0B8-46F3442E35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G12b!$D$6:$AC$6</c:f>
              <c:numCache>
                <c:formatCode>0</c:formatCode>
                <c:ptCount val="26"/>
                <c:pt idx="0" formatCode="_-* #\ ##0_-;\-* #\ ##0_-;_-* &quot;-&quot;??_-;_-@_-">
                  <c:v>100</c:v>
                </c:pt>
                <c:pt idx="1">
                  <c:v>100.01264190959371</c:v>
                </c:pt>
                <c:pt idx="2">
                  <c:v>99.648521645111657</c:v>
                </c:pt>
                <c:pt idx="3">
                  <c:v>98.938761591882567</c:v>
                </c:pt>
                <c:pt idx="4">
                  <c:v>97.676550089408238</c:v>
                </c:pt>
                <c:pt idx="5">
                  <c:v>96.649112155362417</c:v>
                </c:pt>
                <c:pt idx="6">
                  <c:v>95.572903064831365</c:v>
                </c:pt>
                <c:pt idx="7">
                  <c:v>94.361841393936871</c:v>
                </c:pt>
                <c:pt idx="8">
                  <c:v>93.247523599617409</c:v>
                </c:pt>
                <c:pt idx="9">
                  <c:v>92.096211585644781</c:v>
                </c:pt>
                <c:pt idx="10">
                  <c:v>90.457254543186266</c:v>
                </c:pt>
                <c:pt idx="11">
                  <c:v>88.838225142429408</c:v>
                </c:pt>
                <c:pt idx="12">
                  <c:v>87.076125920073196</c:v>
                </c:pt>
                <c:pt idx="13">
                  <c:v>85.14785212292594</c:v>
                </c:pt>
                <c:pt idx="14">
                  <c:v>83.259749656921855</c:v>
                </c:pt>
                <c:pt idx="15">
                  <c:v>81.031247141015513</c:v>
                </c:pt>
                <c:pt idx="16">
                  <c:v>79.134145631471696</c:v>
                </c:pt>
                <c:pt idx="17">
                  <c:v>77.988954963197074</c:v>
                </c:pt>
                <c:pt idx="18">
                  <c:v>77.081398927101091</c:v>
                </c:pt>
                <c:pt idx="19">
                  <c:v>76.428710442050985</c:v>
                </c:pt>
                <c:pt idx="20">
                  <c:v>75.96350480309394</c:v>
                </c:pt>
                <c:pt idx="21">
                  <c:v>75.769734270387161</c:v>
                </c:pt>
                <c:pt idx="22">
                  <c:v>75.842458518734148</c:v>
                </c:pt>
                <c:pt idx="23">
                  <c:v>75.92333347195077</c:v>
                </c:pt>
                <c:pt idx="24">
                  <c:v>76.010180064041251</c:v>
                </c:pt>
                <c:pt idx="25">
                  <c:v>76.099837817607181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E4F5-4E9B-A0B8-46F3442E3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6802880"/>
        <c:axId val="896804320"/>
      </c:lineChart>
      <c:catAx>
        <c:axId val="89680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96804320"/>
        <c:crosses val="autoZero"/>
        <c:auto val="1"/>
        <c:lblAlgn val="ctr"/>
        <c:lblOffset val="100"/>
        <c:tickLblSkip val="5"/>
        <c:noMultiLvlLbl val="0"/>
      </c:catAx>
      <c:valAx>
        <c:axId val="896804320"/>
        <c:scaling>
          <c:orientation val="minMax"/>
          <c:min val="7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896802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32804714833282E-2"/>
          <c:y val="6.0473170865229332E-2"/>
          <c:w val="0.87779873685910315"/>
          <c:h val="0.8321274440926632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'G13'!$C$23</c:f>
              <c:strCache>
                <c:ptCount val="1"/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B91-444F-B522-8B38B908E53E}"/>
              </c:ext>
            </c:extLst>
          </c:dPt>
          <c:cat>
            <c:strRef>
              <c:f>'G13'!$B$24:$B$28</c:f>
              <c:strCache>
                <c:ptCount val="5"/>
                <c:pt idx="0">
                  <c:v>       Garde à domicile </c:v>
                </c:pt>
                <c:pt idx="1">
                  <c:v>        Ecole préélémentaire </c:v>
                </c:pt>
                <c:pt idx="2">
                  <c:v>        Crèche (EAJE) </c:v>
                </c:pt>
                <c:pt idx="3">
                  <c:v>        Assistante maternelle </c:v>
                </c:pt>
                <c:pt idx="4">
                  <c:v>        Accueil formel total</c:v>
                </c:pt>
              </c:strCache>
            </c:strRef>
          </c:cat>
          <c:val>
            <c:numRef>
              <c:f>'G13'!$C$24:$C$28</c:f>
              <c:numCache>
                <c:formatCode>0.0</c:formatCode>
                <c:ptCount val="5"/>
                <c:pt idx="0">
                  <c:v>-5.8830640000000045</c:v>
                </c:pt>
                <c:pt idx="1">
                  <c:v>-8.8245959999999997</c:v>
                </c:pt>
                <c:pt idx="2">
                  <c:v>-62.841819999999927</c:v>
                </c:pt>
                <c:pt idx="3">
                  <c:v>-85.304427999999916</c:v>
                </c:pt>
                <c:pt idx="4">
                  <c:v>-162.85390800000016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91-444F-B522-8B38B908E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7059935"/>
        <c:axId val="547055135"/>
      </c:barChart>
      <c:catAx>
        <c:axId val="5470599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547055135"/>
        <c:crosses val="autoZero"/>
        <c:auto val="1"/>
        <c:lblAlgn val="ctr"/>
        <c:lblOffset val="100"/>
        <c:noMultiLvlLbl val="0"/>
      </c:catAx>
      <c:valAx>
        <c:axId val="54705513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547059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86563832057E-2"/>
          <c:y val="5.0925925925925923E-2"/>
          <c:w val="0.873373350916264"/>
          <c:h val="0.83966097987751531"/>
        </c:manualLayout>
      </c:layout>
      <c:lineChart>
        <c:grouping val="standard"/>
        <c:varyColors val="0"/>
        <c:ser>
          <c:idx val="0"/>
          <c:order val="0"/>
          <c:tx>
            <c:strRef>
              <c:f>'G13'!$A$3</c:f>
              <c:strCache>
                <c:ptCount val="1"/>
                <c:pt idx="0">
                  <c:v>Observé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'G13'!$E$2:$AN$2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'G13'!$E$3:$N$3</c:f>
              <c:numCache>
                <c:formatCode>0.0</c:formatCode>
                <c:ptCount val="10"/>
                <c:pt idx="0">
                  <c:v>17.072248919374349</c:v>
                </c:pt>
                <c:pt idx="1">
                  <c:v>17.043097253090558</c:v>
                </c:pt>
                <c:pt idx="2">
                  <c:v>16.894917107173921</c:v>
                </c:pt>
                <c:pt idx="3">
                  <c:v>16.047919314699747</c:v>
                </c:pt>
                <c:pt idx="4">
                  <c:v>16.088726784355288</c:v>
                </c:pt>
                <c:pt idx="5">
                  <c:v>14.729567515734416</c:v>
                </c:pt>
                <c:pt idx="6">
                  <c:v>14.977140970250989</c:v>
                </c:pt>
                <c:pt idx="7">
                  <c:v>15.526717156009198</c:v>
                </c:pt>
                <c:pt idx="8">
                  <c:v>15.184736932740487</c:v>
                </c:pt>
                <c:pt idx="9">
                  <c:v>15.425304238212048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72-4C2B-B520-6BF0EDEA5894}"/>
            </c:ext>
          </c:extLst>
        </c:ser>
        <c:ser>
          <c:idx val="1"/>
          <c:order val="1"/>
          <c:tx>
            <c:strRef>
              <c:f>'G13'!$A$4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'G13'!$E$2:$AN$2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'G13'!$E$4:$AN$4</c:f>
              <c:numCache>
                <c:formatCode>General</c:formatCode>
                <c:ptCount val="36"/>
                <c:pt idx="9" formatCode="0.0">
                  <c:v>15.425304238212048</c:v>
                </c:pt>
                <c:pt idx="10" formatCode="_-* #\ ##0.0\ _€_-;\-* #\ ##0.0\ _€_-;_-* &quot;-&quot;?\ _€_-;_-@_-">
                  <c:v>14.972239773461268</c:v>
                </c:pt>
                <c:pt idx="11" formatCode="_-* #\ ##0.0\ _€_-;\-* #\ ##0.0\ _€_-;_-* &quot;-&quot;?\ _€_-;_-@_-">
                  <c:v>14.481585544428858</c:v>
                </c:pt>
                <c:pt idx="12" formatCode="_-* #\ ##0.0\ _€_-;\-* #\ ##0.0\ _€_-;_-* &quot;-&quot;?\ _€_-;_-@_-">
                  <c:v>14.270434143700673</c:v>
                </c:pt>
                <c:pt idx="13" formatCode="_-* #\ ##0.0\ _€_-;\-* #\ ##0.0\ _€_-;_-* &quot;-&quot;?\ _€_-;_-@_-">
                  <c:v>14.040415151032638</c:v>
                </c:pt>
                <c:pt idx="14" formatCode="_-* #\ ##0.0\ _€_-;\-* #\ ##0.0\ _€_-;_-* &quot;-&quot;?\ _€_-;_-@_-">
                  <c:v>13.813678910579206</c:v>
                </c:pt>
                <c:pt idx="15" formatCode="_-* #\ ##0.0\ _€_-;\-* #\ ##0.0\ _€_-;_-* &quot;-&quot;?\ _€_-;_-@_-">
                  <c:v>13.712171664581938</c:v>
                </c:pt>
                <c:pt idx="16" formatCode="_-* #\ ##0.0\ _€_-;\-* #\ ##0.0\ _€_-;_-* &quot;-&quot;?\ _€_-;_-@_-">
                  <c:v>13.745702241829017</c:v>
                </c:pt>
                <c:pt idx="17" formatCode="_-* #\ ##0.0\ _€_-;\-* #\ ##0.0\ _€_-;_-* &quot;-&quot;?\ _€_-;_-@_-">
                  <c:v>13.914634514002062</c:v>
                </c:pt>
                <c:pt idx="18" formatCode="_-* #\ ##0.0\ _€_-;\-* #\ ##0.0\ _€_-;_-* &quot;-&quot;?\ _€_-;_-@_-">
                  <c:v>14.085420199025034</c:v>
                </c:pt>
                <c:pt idx="19" formatCode="_-* #\ ##0.0\ _€_-;\-* #\ ##0.0\ _€_-;_-* &quot;-&quot;?\ _€_-;_-@_-">
                  <c:v>14.258564701613279</c:v>
                </c:pt>
                <c:pt idx="20" formatCode="_-* #\ ##0.0\ _€_-;\-* #\ ##0.0\ _€_-;_-* &quot;-&quot;?\ _€_-;_-@_-">
                  <c:v>14.433530797890013</c:v>
                </c:pt>
                <c:pt idx="21" formatCode="_-* #\ ##0.0\ _€_-;\-* #\ ##0.0\ _€_-;_-* &quot;-&quot;?\ _€_-;_-@_-">
                  <c:v>14.611030443763376</c:v>
                </c:pt>
                <c:pt idx="22" formatCode="_-* #\ ##0.0\ _€_-;\-* #\ ##0.0\ _€_-;_-* &quot;-&quot;?\ _€_-;_-@_-">
                  <c:v>14.790422921368606</c:v>
                </c:pt>
                <c:pt idx="23" formatCode="_-* #\ ##0.0\ _€_-;\-* #\ ##0.0\ _€_-;_-* &quot;-&quot;?\ _€_-;_-@_-">
                  <c:v>14.972276864606178</c:v>
                </c:pt>
                <c:pt idx="24" formatCode="_-* #\ ##0.0\ _€_-;\-* #\ ##0.0\ _€_-;_-* &quot;-&quot;?\ _€_-;_-@_-">
                  <c:v>15.156245931369439</c:v>
                </c:pt>
                <c:pt idx="25" formatCode="_-* #\ ##0.0\ _€_-;\-* #\ ##0.0\ _€_-;_-* &quot;-&quot;?\ _€_-;_-@_-">
                  <c:v>15.342316709808811</c:v>
                </c:pt>
                <c:pt idx="26" formatCode="_-* #\ ##0.0\ _€_-;\-* #\ ##0.0\ _€_-;_-* &quot;-&quot;?\ _€_-;_-@_-">
                  <c:v>15.530745902479012</c:v>
                </c:pt>
                <c:pt idx="27" formatCode="_-* #\ ##0.0\ _€_-;\-* #\ ##0.0\ _€_-;_-* &quot;-&quot;?\ _€_-;_-@_-">
                  <c:v>15.568831686511885</c:v>
                </c:pt>
                <c:pt idx="28" formatCode="_-* #\ ##0.0\ _€_-;\-* #\ ##0.0\ _€_-;_-* &quot;-&quot;?\ _€_-;_-@_-">
                  <c:v>15.607212815710968</c:v>
                </c:pt>
                <c:pt idx="29" formatCode="_-* #\ ##0.0\ _€_-;\-* #\ ##0.0\ _€_-;_-* &quot;-&quot;?\ _€_-;_-@_-">
                  <c:v>15.645635145976481</c:v>
                </c:pt>
                <c:pt idx="30" formatCode="_-* #\ ##0.0\ _€_-;\-* #\ ##0.0\ _€_-;_-* &quot;-&quot;?\ _€_-;_-@_-">
                  <c:v>15.683871562104336</c:v>
                </c:pt>
                <c:pt idx="31" formatCode="_-* #\ ##0.0\ _€_-;\-* #\ ##0.0\ _€_-;_-* &quot;-&quot;?\ _€_-;_-@_-">
                  <c:v>15.722596484807495</c:v>
                </c:pt>
                <c:pt idx="32" formatCode="_-* #\ ##0.0\ _€_-;\-* #\ ##0.0\ _€_-;_-* &quot;-&quot;?\ _€_-;_-@_-">
                  <c:v>15.761132235361512</c:v>
                </c:pt>
                <c:pt idx="33" formatCode="_-* #\ ##0.0\ _€_-;\-* #\ ##0.0\ _€_-;_-* &quot;-&quot;?\ _€_-;_-@_-">
                  <c:v>15.800081817741978</c:v>
                </c:pt>
                <c:pt idx="34" formatCode="_-* #\ ##0.0\ _€_-;\-* #\ ##0.0\ _€_-;_-* &quot;-&quot;?\ _€_-;_-@_-">
                  <c:v>15.838823240908601</c:v>
                </c:pt>
                <c:pt idx="35" formatCode="_-* #\ ##0.0\ _€_-;\-* #\ ##0.0\ _€_-;_-* &quot;-&quot;?\ _€_-;_-@_-">
                  <c:v>15.877702718961984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72-4C2B-B520-6BF0EDEA5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4976624"/>
        <c:axId val="1524969424"/>
      </c:lineChart>
      <c:catAx>
        <c:axId val="152497662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69424"/>
        <c:crosses val="autoZero"/>
        <c:auto val="1"/>
        <c:lblAlgn val="ctr"/>
        <c:lblOffset val="100"/>
        <c:tickLblSkip val="5"/>
        <c:noMultiLvlLbl val="0"/>
      </c:catAx>
      <c:valAx>
        <c:axId val="152496942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7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68339124391938844"/>
          <c:y val="0.51451844561096527"/>
          <c:w val="0.2304658199865392"/>
          <c:h val="0.15730533683289591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35781323579337E-2"/>
          <c:y val="5.086705202312139E-2"/>
          <c:w val="0.88044878604360832"/>
          <c:h val="0.84185772154203264"/>
        </c:manualLayout>
      </c:layout>
      <c:lineChart>
        <c:grouping val="standard"/>
        <c:varyColors val="0"/>
        <c:ser>
          <c:idx val="0"/>
          <c:order val="0"/>
          <c:tx>
            <c:strRef>
              <c:f>G14a!$D$4</c:f>
              <c:strCache>
                <c:ptCount val="1"/>
                <c:pt idx="0">
                  <c:v>Observé 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G14a!$E$2:$AN$2</c:f>
              <c:strCach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strCache>
            </c:strRef>
          </c:cat>
          <c:val>
            <c:numRef>
              <c:f>G14a!$E$4:$AN$4</c:f>
              <c:numCache>
                <c:formatCode>0.0</c:formatCode>
                <c:ptCount val="36"/>
                <c:pt idx="0">
                  <c:v>100.6338782753223</c:v>
                </c:pt>
                <c:pt idx="1">
                  <c:v>100.91641893254118</c:v>
                </c:pt>
                <c:pt idx="2">
                  <c:v>103.07289005850789</c:v>
                </c:pt>
                <c:pt idx="3">
                  <c:v>103.50324353442591</c:v>
                </c:pt>
                <c:pt idx="4">
                  <c:v>104.36237777982119</c:v>
                </c:pt>
                <c:pt idx="5">
                  <c:v>102.69726098255416</c:v>
                </c:pt>
                <c:pt idx="6">
                  <c:v>105.40007123754491</c:v>
                </c:pt>
                <c:pt idx="7">
                  <c:v>107.56630001669976</c:v>
                </c:pt>
                <c:pt idx="8">
                  <c:v>112.35144444720596</c:v>
                </c:pt>
                <c:pt idx="9">
                  <c:v>114.82748071926815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78-41D2-BE98-A53141DDEEE9}"/>
            </c:ext>
          </c:extLst>
        </c:ser>
        <c:ser>
          <c:idx val="1"/>
          <c:order val="1"/>
          <c:tx>
            <c:strRef>
              <c:f>G14a!$D$5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tx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G14a!$E$5:$AN$5</c:f>
              <c:numCache>
                <c:formatCode>0.0</c:formatCode>
                <c:ptCount val="36"/>
                <c:pt idx="9">
                  <c:v>114.82748071926815</c:v>
                </c:pt>
                <c:pt idx="10">
                  <c:v>110.51069986718073</c:v>
                </c:pt>
                <c:pt idx="11">
                  <c:v>109.58109882498309</c:v>
                </c:pt>
                <c:pt idx="12">
                  <c:v>109.95933243249137</c:v>
                </c:pt>
                <c:pt idx="13">
                  <c:v>109.94392952009537</c:v>
                </c:pt>
                <c:pt idx="14">
                  <c:v>109.7261263963257</c:v>
                </c:pt>
                <c:pt idx="15">
                  <c:v>109.41390630132381</c:v>
                </c:pt>
                <c:pt idx="16">
                  <c:v>109.22607019882784</c:v>
                </c:pt>
                <c:pt idx="17">
                  <c:v>108.91852346543186</c:v>
                </c:pt>
                <c:pt idx="18">
                  <c:v>108.63362544691986</c:v>
                </c:pt>
                <c:pt idx="19">
                  <c:v>108.31591682006413</c:v>
                </c:pt>
                <c:pt idx="20">
                  <c:v>108.0801430232747</c:v>
                </c:pt>
                <c:pt idx="21">
                  <c:v>107.91281077579406</c:v>
                </c:pt>
                <c:pt idx="22">
                  <c:v>107.81069422368199</c:v>
                </c:pt>
                <c:pt idx="23">
                  <c:v>107.72987705997214</c:v>
                </c:pt>
                <c:pt idx="24">
                  <c:v>107.63344231676282</c:v>
                </c:pt>
                <c:pt idx="25">
                  <c:v>107.63190207408704</c:v>
                </c:pt>
                <c:pt idx="26">
                  <c:v>107.59297627683561</c:v>
                </c:pt>
                <c:pt idx="27">
                  <c:v>107.67009408402849</c:v>
                </c:pt>
                <c:pt idx="28">
                  <c:v>108.02743545890509</c:v>
                </c:pt>
                <c:pt idx="29">
                  <c:v>108.47229860054627</c:v>
                </c:pt>
                <c:pt idx="30">
                  <c:v>109.01231896058275</c:v>
                </c:pt>
                <c:pt idx="31">
                  <c:v>109.61830758456546</c:v>
                </c:pt>
                <c:pt idx="32">
                  <c:v>110.31966858372769</c:v>
                </c:pt>
                <c:pt idx="33">
                  <c:v>111.117697184893</c:v>
                </c:pt>
                <c:pt idx="34">
                  <c:v>111.90222494243427</c:v>
                </c:pt>
                <c:pt idx="35">
                  <c:v>112.67270826181813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78-41D2-BE98-A53141DDE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047872"/>
        <c:axId val="225049312"/>
      </c:lineChart>
      <c:catAx>
        <c:axId val="22504787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49312"/>
        <c:crosses val="autoZero"/>
        <c:auto val="1"/>
        <c:lblAlgn val="ctr"/>
        <c:lblOffset val="100"/>
        <c:tickLblSkip val="5"/>
        <c:noMultiLvlLbl val="0"/>
      </c:catAx>
      <c:valAx>
        <c:axId val="225049312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4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881703590945434"/>
          <c:y val="0.44508597696964186"/>
          <c:w val="0.22415932014061524"/>
          <c:h val="0.15607045651085524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86563832057E-2"/>
          <c:y val="5.0925925925925923E-2"/>
          <c:w val="0.873373350916264"/>
          <c:h val="0.83966097987751531"/>
        </c:manualLayout>
      </c:layout>
      <c:lineChart>
        <c:grouping val="standard"/>
        <c:varyColors val="0"/>
        <c:ser>
          <c:idx val="0"/>
          <c:order val="0"/>
          <c:tx>
            <c:strRef>
              <c:f>G14b!$D$4</c:f>
              <c:strCache>
                <c:ptCount val="1"/>
                <c:pt idx="0">
                  <c:v> Observé 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G14b!$E$2:$AN$2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G14b!$E$3:$N$3</c:f>
              <c:numCache>
                <c:formatCode>General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6-4729-AC0D-7FBAEBEF4597}"/>
            </c:ext>
          </c:extLst>
        </c:ser>
        <c:ser>
          <c:idx val="1"/>
          <c:order val="1"/>
          <c:tx>
            <c:strRef>
              <c:f>G14b!$D$7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G14b!$E$2:$AN$2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G14b!$E$3:$AN$3</c:f>
              <c:numCache>
                <c:formatCode>General</c:formatCode>
                <c:ptCount val="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96-4729-AC0D-7FBAEBEF4597}"/>
            </c:ext>
          </c:extLst>
        </c:ser>
        <c:ser>
          <c:idx val="2"/>
          <c:order val="2"/>
          <c:tx>
            <c:strRef>
              <c:f>G14b!$C$4</c:f>
              <c:strCache>
                <c:ptCount val="1"/>
                <c:pt idx="0">
                  <c:v>Premier degré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G14b!$E$4:$M$4</c:f>
              <c:numCache>
                <c:formatCode>0.0</c:formatCode>
                <c:ptCount val="9"/>
                <c:pt idx="0">
                  <c:v>21.052625365432352</c:v>
                </c:pt>
                <c:pt idx="1">
                  <c:v>20.788171699746453</c:v>
                </c:pt>
                <c:pt idx="2">
                  <c:v>20.504347773210419</c:v>
                </c:pt>
                <c:pt idx="3">
                  <c:v>20.135871621905729</c:v>
                </c:pt>
                <c:pt idx="4">
                  <c:v>19.914710653760274</c:v>
                </c:pt>
                <c:pt idx="5">
                  <c:v>19.541036835980631</c:v>
                </c:pt>
                <c:pt idx="6">
                  <c:v>19.395461087986305</c:v>
                </c:pt>
                <c:pt idx="7">
                  <c:v>19.240282188005512</c:v>
                </c:pt>
                <c:pt idx="8">
                  <c:v>19.061287994949002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96-4729-AC0D-7FBAEBEF4597}"/>
            </c:ext>
          </c:extLst>
        </c:ser>
        <c:ser>
          <c:idx val="3"/>
          <c:order val="3"/>
          <c:tx>
            <c:strRef>
              <c:f>G14b!$C$4</c:f>
              <c:strCache>
                <c:ptCount val="1"/>
                <c:pt idx="0">
                  <c:v>Premier degré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5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96-4729-AC0D-7FBAEBEF459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96-4729-AC0D-7FBAEBEF459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96-4729-AC0D-7FBAEBEF4597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96-4729-AC0D-7FBAEBEF4597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96-4729-AC0D-7FBAEBEF4597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96-4729-AC0D-7FBAEBEF4597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96-4729-AC0D-7FBAEBEF4597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96-4729-AC0D-7FBAEBEF4597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96-4729-AC0D-7FBAEBEF4597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96-4729-AC0D-7FBAEBEF4597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96-4729-AC0D-7FBAEBEF4597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E96-4729-AC0D-7FBAEBEF4597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E96-4729-AC0D-7FBAEBEF4597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E96-4729-AC0D-7FBAEBEF4597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E96-4729-AC0D-7FBAEBEF4597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E96-4729-AC0D-7FBAEBEF4597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E96-4729-AC0D-7FBAEBEF4597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E96-4729-AC0D-7FBAEBEF4597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E96-4729-AC0D-7FBAEBEF4597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E96-4729-AC0D-7FBAEBEF4597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E96-4729-AC0D-7FBAEBEF4597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E96-4729-AC0D-7FBAEBEF4597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E96-4729-AC0D-7FBAEBEF4597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E96-4729-AC0D-7FBAEBEF4597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E96-4729-AC0D-7FBAEBEF4597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E96-4729-AC0D-7FBAEBEF4597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E96-4729-AC0D-7FBAEBEF4597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E96-4729-AC0D-7FBAEBEF45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G14b!$E$7:$AN$7</c:f>
              <c:numCache>
                <c:formatCode>General</c:formatCode>
                <c:ptCount val="36"/>
                <c:pt idx="8">
                  <c:v>19.100000000000001</c:v>
                </c:pt>
                <c:pt idx="9">
                  <c:v>19.100000000000001</c:v>
                </c:pt>
                <c:pt idx="10" formatCode="0.0">
                  <c:v>19.100000000000001</c:v>
                </c:pt>
                <c:pt idx="11" formatCode="0.0">
                  <c:v>18.982345604716997</c:v>
                </c:pt>
                <c:pt idx="12" formatCode="0.0">
                  <c:v>18.843343273665226</c:v>
                </c:pt>
                <c:pt idx="13" formatCode="0.0">
                  <c:v>18.699471391086789</c:v>
                </c:pt>
                <c:pt idx="14" formatCode="0.0">
                  <c:v>18.552359009814772</c:v>
                </c:pt>
                <c:pt idx="15" formatCode="0.0">
                  <c:v>18.397495273063996</c:v>
                </c:pt>
                <c:pt idx="16" formatCode="0.0">
                  <c:v>18.220220655195458</c:v>
                </c:pt>
                <c:pt idx="17" formatCode="0.0">
                  <c:v>18.04414368747284</c:v>
                </c:pt>
                <c:pt idx="18" formatCode="0.0">
                  <c:v>17.858547214841852</c:v>
                </c:pt>
                <c:pt idx="19" formatCode="0.0">
                  <c:v>17.69859857164117</c:v>
                </c:pt>
                <c:pt idx="20" formatCode="0.0">
                  <c:v>17.601609904842416</c:v>
                </c:pt>
                <c:pt idx="21" formatCode="0.0">
                  <c:v>17.524508471748121</c:v>
                </c:pt>
                <c:pt idx="22" formatCode="0.0">
                  <c:v>17.469171066710587</c:v>
                </c:pt>
                <c:pt idx="23" formatCode="0.0">
                  <c:v>17.430003820528267</c:v>
                </c:pt>
                <c:pt idx="24" formatCode="0.0">
                  <c:v>17.414376378841407</c:v>
                </c:pt>
                <c:pt idx="25" formatCode="0.0">
                  <c:v>17.421879730885141</c:v>
                </c:pt>
                <c:pt idx="26" formatCode="0.0">
                  <c:v>17.429998123104216</c:v>
                </c:pt>
                <c:pt idx="27" formatCode="0.0">
                  <c:v>17.438470127994936</c:v>
                </c:pt>
                <c:pt idx="28" formatCode="0.0">
                  <c:v>17.44685841724052</c:v>
                </c:pt>
                <c:pt idx="29" formatCode="0.0">
                  <c:v>17.454556117163381</c:v>
                </c:pt>
                <c:pt idx="30" formatCode="0.0">
                  <c:v>17.460881737003604</c:v>
                </c:pt>
                <c:pt idx="31" formatCode="0.0">
                  <c:v>17.465100158347973</c:v>
                </c:pt>
                <c:pt idx="32" formatCode="0.0">
                  <c:v>17.466481742608149</c:v>
                </c:pt>
                <c:pt idx="33" formatCode="0.0">
                  <c:v>17.46425471367429</c:v>
                </c:pt>
                <c:pt idx="34" formatCode="0.0">
                  <c:v>17.457689026533888</c:v>
                </c:pt>
                <c:pt idx="35" formatCode="0.0">
                  <c:v>17.446072271529527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E96-4729-AC0D-7FBAEBEF4597}"/>
            </c:ext>
          </c:extLst>
        </c:ser>
        <c:ser>
          <c:idx val="4"/>
          <c:order val="4"/>
          <c:tx>
            <c:strRef>
              <c:f>G14b!$C$5</c:f>
              <c:strCache>
                <c:ptCount val="1"/>
                <c:pt idx="0">
                  <c:v>Second degré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E96-4729-AC0D-7FBAEBEF459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E96-4729-AC0D-7FBAEBEF45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E96-4729-AC0D-7FBAEBEF45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E96-4729-AC0D-7FBAEBEF4597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EE96-4729-AC0D-7FBAEBEF459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E96-4729-AC0D-7FBAEBEF459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E96-4729-AC0D-7FBAEBEF459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E96-4729-AC0D-7FBAEBEF459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E96-4729-AC0D-7FBAEBEF45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G14b!$E$5:$M$5</c:f>
              <c:numCache>
                <c:formatCode>0.0</c:formatCode>
                <c:ptCount val="9"/>
                <c:pt idx="0">
                  <c:v>12.959593868505989</c:v>
                </c:pt>
                <c:pt idx="1">
                  <c:v>12.93852496265448</c:v>
                </c:pt>
                <c:pt idx="2">
                  <c:v>12.917270698463637</c:v>
                </c:pt>
                <c:pt idx="3">
                  <c:v>12.927685246565757</c:v>
                </c:pt>
                <c:pt idx="4">
                  <c:v>13.0738506132995</c:v>
                </c:pt>
                <c:pt idx="5">
                  <c:v>13.062924160799518</c:v>
                </c:pt>
                <c:pt idx="6">
                  <c:v>13.23226700175265</c:v>
                </c:pt>
                <c:pt idx="7">
                  <c:v>13.227343976642118</c:v>
                </c:pt>
                <c:pt idx="8">
                  <c:v>13.220478973901134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E96-4729-AC0D-7FBAEBEF4597}"/>
            </c:ext>
          </c:extLst>
        </c:ser>
        <c:ser>
          <c:idx val="5"/>
          <c:order val="5"/>
          <c:tx>
            <c:strRef>
              <c:f>G14b!$C$5</c:f>
              <c:strCache>
                <c:ptCount val="1"/>
                <c:pt idx="0">
                  <c:v>Second degré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G14b!$E$8:$AN$8</c:f>
              <c:numCache>
                <c:formatCode>General</c:formatCode>
                <c:ptCount val="36"/>
                <c:pt idx="8">
                  <c:v>13.2</c:v>
                </c:pt>
                <c:pt idx="9">
                  <c:v>13.2</c:v>
                </c:pt>
                <c:pt idx="10" formatCode="0.0">
                  <c:v>13.2</c:v>
                </c:pt>
                <c:pt idx="11" formatCode="0.0">
                  <c:v>13.200667442200084</c:v>
                </c:pt>
                <c:pt idx="12" formatCode="0.0">
                  <c:v>13.181401264496952</c:v>
                </c:pt>
                <c:pt idx="13" formatCode="0.0">
                  <c:v>13.143685559097152</c:v>
                </c:pt>
                <c:pt idx="14" formatCode="0.0">
                  <c:v>13.076095953588075</c:v>
                </c:pt>
                <c:pt idx="15" formatCode="0.0">
                  <c:v>13.020728696534604</c:v>
                </c:pt>
                <c:pt idx="16" formatCode="0.0">
                  <c:v>12.962343145482386</c:v>
                </c:pt>
                <c:pt idx="17" formatCode="0.0">
                  <c:v>12.896138338059961</c:v>
                </c:pt>
                <c:pt idx="18" formatCode="0.0">
                  <c:v>12.834787509401199</c:v>
                </c:pt>
                <c:pt idx="19" formatCode="0.0">
                  <c:v>12.770926808894655</c:v>
                </c:pt>
                <c:pt idx="20" formatCode="0.0">
                  <c:v>12.679036352890437</c:v>
                </c:pt>
                <c:pt idx="21" formatCode="0.0">
                  <c:v>12.587277775939729</c:v>
                </c:pt>
                <c:pt idx="22" formatCode="0.0">
                  <c:v>12.486207881223114</c:v>
                </c:pt>
                <c:pt idx="23" formatCode="0.0">
                  <c:v>12.374117274084849</c:v>
                </c:pt>
                <c:pt idx="24" formatCode="0.0">
                  <c:v>12.262881880682208</c:v>
                </c:pt>
                <c:pt idx="25" formatCode="0.0">
                  <c:v>12.129449362367126</c:v>
                </c:pt>
                <c:pt idx="26" formatCode="0.0">
                  <c:v>12.014241268242248</c:v>
                </c:pt>
                <c:pt idx="27" formatCode="0.0">
                  <c:v>11.944086429896036</c:v>
                </c:pt>
                <c:pt idx="28" formatCode="0.0">
                  <c:v>11.888098264203384</c:v>
                </c:pt>
                <c:pt idx="29" formatCode="0.0">
                  <c:v>11.847627556081832</c:v>
                </c:pt>
                <c:pt idx="30" formatCode="0.0">
                  <c:v>11.818676207242053</c:v>
                </c:pt>
                <c:pt idx="31" formatCode="0.0">
                  <c:v>11.806598715116666</c:v>
                </c:pt>
                <c:pt idx="32" formatCode="0.0">
                  <c:v>11.811128924131051</c:v>
                </c:pt>
                <c:pt idx="33" formatCode="0.0">
                  <c:v>11.816163643436234</c:v>
                </c:pt>
                <c:pt idx="34" formatCode="0.0">
                  <c:v>11.82156640793349</c:v>
                </c:pt>
                <c:pt idx="35" formatCode="0.0">
                  <c:v>11.827140111341555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EE96-4729-AC0D-7FBAEBEF4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4976624"/>
        <c:axId val="1524969424"/>
      </c:lineChart>
      <c:catAx>
        <c:axId val="152497662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69424"/>
        <c:crosses val="autoZero"/>
        <c:auto val="1"/>
        <c:lblAlgn val="ctr"/>
        <c:lblOffset val="100"/>
        <c:tickLblSkip val="5"/>
        <c:noMultiLvlLbl val="0"/>
      </c:catAx>
      <c:valAx>
        <c:axId val="152496942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2497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68339120413268584"/>
          <c:y val="0.63181583083013382"/>
          <c:w val="0.22956996538217184"/>
          <c:h val="0.15328958773228604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63570840463714"/>
          <c:y val="0.16884850322362027"/>
          <c:w val="0.79987374381212095"/>
          <c:h val="0.7813213722010683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G15a!$C$2</c:f>
              <c:strCache>
                <c:ptCount val="1"/>
                <c:pt idx="0">
                  <c:v> 2016/ 2021 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G15a!$B$3:$B$4</c:f>
              <c:strCache>
                <c:ptCount val="2"/>
                <c:pt idx="0">
                  <c:v>Familles 
bénéficiaires 
(en milliers)</c:v>
                </c:pt>
                <c:pt idx="1">
                  <c:v>Montant mensuel moyen 
(en € constants)</c:v>
                </c:pt>
              </c:strCache>
            </c:strRef>
          </c:cat>
          <c:val>
            <c:numRef>
              <c:f>G15a!$C$3:$C$4</c:f>
              <c:numCache>
                <c:formatCode>_-* #\ ##0_-;\-* #\ ##0_-;_-* "-"??_-;_-@_-</c:formatCode>
                <c:ptCount val="2"/>
                <c:pt idx="0">
                  <c:v>-147</c:v>
                </c:pt>
                <c:pt idx="1">
                  <c:v>-31.619287751582192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4-46CD-AF84-0D355222BAAD}"/>
            </c:ext>
          </c:extLst>
        </c:ser>
        <c:ser>
          <c:idx val="0"/>
          <c:order val="1"/>
          <c:tx>
            <c:strRef>
              <c:f>G15a!$D$2</c:f>
              <c:strCache>
                <c:ptCount val="1"/>
                <c:pt idx="0">
                  <c:v> 2021/ 2023 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G15a!$B$3:$B$4</c:f>
              <c:strCache>
                <c:ptCount val="2"/>
                <c:pt idx="0">
                  <c:v>Familles 
bénéficiaires 
(en milliers)</c:v>
                </c:pt>
                <c:pt idx="1">
                  <c:v>Montant mensuel moyen 
(en € constants)</c:v>
                </c:pt>
              </c:strCache>
            </c:strRef>
          </c:cat>
          <c:val>
            <c:numRef>
              <c:f>G15a!$D$3:$D$4</c:f>
              <c:numCache>
                <c:formatCode>_-* #\ ##0_-;\-* #\ ##0_-;_-* "-"??_-;_-@_-</c:formatCode>
                <c:ptCount val="2"/>
                <c:pt idx="0">
                  <c:v>-94</c:v>
                </c:pt>
                <c:pt idx="1">
                  <c:v>18.443701278932394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44-46CD-AF84-0D355222BAAD}"/>
            </c:ext>
          </c:extLst>
        </c:ser>
        <c:ser>
          <c:idx val="2"/>
          <c:order val="2"/>
          <c:tx>
            <c:strRef>
              <c:f>G15a!$E$2</c:f>
              <c:strCache>
                <c:ptCount val="1"/>
                <c:pt idx="0">
                  <c:v> Cumulé </c:v>
                </c:pt>
              </c:strCache>
            </c:strRef>
          </c:tx>
          <c:spPr>
            <a:solidFill>
              <a:srgbClr val="00206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G15a!$B$3:$B$4</c:f>
              <c:strCache>
                <c:ptCount val="2"/>
                <c:pt idx="0">
                  <c:v>Familles 
bénéficiaires 
(en milliers)</c:v>
                </c:pt>
                <c:pt idx="1">
                  <c:v>Montant mensuel moyen 
(en € constants)</c:v>
                </c:pt>
              </c:strCache>
            </c:strRef>
          </c:cat>
          <c:val>
            <c:numRef>
              <c:f>G15a!$E$3:$E$4</c:f>
              <c:numCache>
                <c:formatCode>_-* #\ ##0_-;\-* #\ ##0_-;_-* "-"??_-;_-@_-</c:formatCode>
                <c:ptCount val="2"/>
                <c:pt idx="0">
                  <c:v>-241</c:v>
                </c:pt>
                <c:pt idx="1">
                  <c:v>-13.175586472649798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44-46CD-AF84-0D355222B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7"/>
        <c:axId val="1787797199"/>
        <c:axId val="1787788079"/>
      </c:barChart>
      <c:catAx>
        <c:axId val="17877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87788079"/>
        <c:crosses val="autoZero"/>
        <c:auto val="1"/>
        <c:lblAlgn val="ctr"/>
        <c:lblOffset val="100"/>
        <c:noMultiLvlLbl val="0"/>
      </c:catAx>
      <c:valAx>
        <c:axId val="1787788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787797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627967819289803"/>
          <c:y val="0.64099588910389593"/>
          <c:w val="0.21815883347770712"/>
          <c:h val="0.23466789641809518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13037879659615E-2"/>
          <c:y val="5.0925925925925923E-2"/>
          <c:w val="0.88797812590753933"/>
          <c:h val="0.79685914260717405"/>
        </c:manualLayout>
      </c:layout>
      <c:lineChart>
        <c:grouping val="standard"/>
        <c:varyColors val="0"/>
        <c:ser>
          <c:idx val="0"/>
          <c:order val="0"/>
          <c:tx>
            <c:strRef>
              <c:f>G15b!$A$3</c:f>
              <c:strCache>
                <c:ptCount val="1"/>
                <c:pt idx="0">
                  <c:v>BMAF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G15b!$B$2:$Y$2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G15b!$B$3:$Y$3</c:f>
              <c:numCache>
                <c:formatCode>0</c:formatCode>
                <c:ptCount val="24"/>
                <c:pt idx="0">
                  <c:v>100</c:v>
                </c:pt>
                <c:pt idx="1">
                  <c:v>101.69947640916138</c:v>
                </c:pt>
                <c:pt idx="2">
                  <c:v>103.42820370316203</c:v>
                </c:pt>
                <c:pt idx="3">
                  <c:v>105.70392254365694</c:v>
                </c:pt>
                <c:pt idx="4">
                  <c:v>107.60523005820926</c:v>
                </c:pt>
                <c:pt idx="5">
                  <c:v>109.4334103606634</c:v>
                </c:pt>
                <c:pt idx="6">
                  <c:v>110.52739345365197</c:v>
                </c:pt>
                <c:pt idx="7">
                  <c:v>113.84444379442478</c:v>
                </c:pt>
                <c:pt idx="8">
                  <c:v>113.84444379442478</c:v>
                </c:pt>
                <c:pt idx="9">
                  <c:v>115.55269546903794</c:v>
                </c:pt>
                <c:pt idx="10">
                  <c:v>116.71103050867289</c:v>
                </c:pt>
                <c:pt idx="11">
                  <c:v>118.11214789247374</c:v>
                </c:pt>
                <c:pt idx="12">
                  <c:v>118.820019305584</c:v>
                </c:pt>
                <c:pt idx="13">
                  <c:v>118.820019305584</c:v>
                </c:pt>
                <c:pt idx="14">
                  <c:v>118.93994793342499</c:v>
                </c:pt>
                <c:pt idx="15">
                  <c:v>119.29680872846403</c:v>
                </c:pt>
                <c:pt idx="16">
                  <c:v>120.4902448299061</c:v>
                </c:pt>
                <c:pt idx="17">
                  <c:v>120.85295580191301</c:v>
                </c:pt>
                <c:pt idx="18">
                  <c:v>121.21566677391991</c:v>
                </c:pt>
                <c:pt idx="19">
                  <c:v>121.3355954017609</c:v>
                </c:pt>
                <c:pt idx="20">
                  <c:v>123.5206364992541</c:v>
                </c:pt>
                <c:pt idx="21">
                  <c:v>130.43847076374061</c:v>
                </c:pt>
                <c:pt idx="22">
                  <c:v>136.43782724427413</c:v>
                </c:pt>
                <c:pt idx="23">
                  <c:v>138.75157223506011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A8-4692-9CE1-6F1ADF32A691}"/>
            </c:ext>
          </c:extLst>
        </c:ser>
        <c:ser>
          <c:idx val="1"/>
          <c:order val="1"/>
          <c:tx>
            <c:strRef>
              <c:f>G15b!$A$4</c:f>
              <c:strCache>
                <c:ptCount val="1"/>
                <c:pt idx="0">
                  <c:v>IPCHT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G15b!$B$4:$Y$4</c:f>
              <c:numCache>
                <c:formatCode>0</c:formatCode>
                <c:ptCount val="24"/>
                <c:pt idx="0">
                  <c:v>100</c:v>
                </c:pt>
                <c:pt idx="1">
                  <c:v>101.59933657149627</c:v>
                </c:pt>
                <c:pt idx="2">
                  <c:v>103.54223433242507</c:v>
                </c:pt>
                <c:pt idx="3">
                  <c:v>105.22449946688782</c:v>
                </c:pt>
                <c:pt idx="4">
                  <c:v>106.81198910081744</c:v>
                </c:pt>
                <c:pt idx="5">
                  <c:v>109.51309086601114</c:v>
                </c:pt>
                <c:pt idx="6">
                  <c:v>110.61485605970857</c:v>
                </c:pt>
                <c:pt idx="7">
                  <c:v>111.52707025233977</c:v>
                </c:pt>
                <c:pt idx="8">
                  <c:v>113.42258026300202</c:v>
                </c:pt>
                <c:pt idx="9">
                  <c:v>116.14737590332899</c:v>
                </c:pt>
                <c:pt idx="10">
                  <c:v>117.55716147375904</c:v>
                </c:pt>
                <c:pt idx="11">
                  <c:v>118.31536547802393</c:v>
                </c:pt>
                <c:pt idx="12">
                  <c:v>118.30351854045729</c:v>
                </c:pt>
                <c:pt idx="13">
                  <c:v>118.5167634166568</c:v>
                </c:pt>
                <c:pt idx="14">
                  <c:v>119.25127354578842</c:v>
                </c:pt>
                <c:pt idx="15">
                  <c:v>120.55443667811871</c:v>
                </c:pt>
                <c:pt idx="16">
                  <c:v>122.21300793744817</c:v>
                </c:pt>
                <c:pt idx="17">
                  <c:v>123.67018125814478</c:v>
                </c:pt>
                <c:pt idx="18">
                  <c:v>123.3147731311456</c:v>
                </c:pt>
                <c:pt idx="19">
                  <c:v>126.79777277573747</c:v>
                </c:pt>
                <c:pt idx="20">
                  <c:v>134.36796588081981</c:v>
                </c:pt>
                <c:pt idx="21">
                  <c:v>139.20151640800853</c:v>
                </c:pt>
                <c:pt idx="22">
                  <c:v>140.83639379220472</c:v>
                </c:pt>
                <c:pt idx="23">
                  <c:v>141.87892429806897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A8-4692-9CE1-6F1ADF32A691}"/>
            </c:ext>
          </c:extLst>
        </c:ser>
        <c:ser>
          <c:idx val="2"/>
          <c:order val="2"/>
          <c:tx>
            <c:strRef>
              <c:f>G15b!$A$5</c:f>
              <c:strCache>
                <c:ptCount val="1"/>
                <c:pt idx="0">
                  <c:v>Salaire net moyen </c:v>
                </c:pt>
              </c:strCache>
            </c:strRef>
          </c:tx>
          <c:spPr>
            <a:ln w="1905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G15b!$B$5:$Y$5</c:f>
              <c:numCache>
                <c:formatCode>0</c:formatCode>
                <c:ptCount val="24"/>
                <c:pt idx="0">
                  <c:v>100</c:v>
                </c:pt>
                <c:pt idx="1">
                  <c:v>102.10718753006832</c:v>
                </c:pt>
                <c:pt idx="2">
                  <c:v>104.41643413836236</c:v>
                </c:pt>
                <c:pt idx="3">
                  <c:v>107.39440007697489</c:v>
                </c:pt>
                <c:pt idx="4">
                  <c:v>109.36688155489271</c:v>
                </c:pt>
                <c:pt idx="5">
                  <c:v>112.83556239776773</c:v>
                </c:pt>
                <c:pt idx="6">
                  <c:v>116.30905417107668</c:v>
                </c:pt>
                <c:pt idx="7">
                  <c:v>117.85336284037332</c:v>
                </c:pt>
                <c:pt idx="8">
                  <c:v>120.23477340517655</c:v>
                </c:pt>
                <c:pt idx="9">
                  <c:v>123.2127393437891</c:v>
                </c:pt>
                <c:pt idx="10">
                  <c:v>125.08419128259405</c:v>
                </c:pt>
                <c:pt idx="11">
                  <c:v>125.88280573462907</c:v>
                </c:pt>
                <c:pt idx="12">
                  <c:v>127.17694602136054</c:v>
                </c:pt>
                <c:pt idx="13">
                  <c:v>128.65871259501588</c:v>
                </c:pt>
                <c:pt idx="14">
                  <c:v>129.41883960357933</c:v>
                </c:pt>
                <c:pt idx="15">
                  <c:v>131.94457808140095</c:v>
                </c:pt>
                <c:pt idx="16">
                  <c:v>134.82151448090062</c:v>
                </c:pt>
                <c:pt idx="17">
                  <c:v>137.74174925430577</c:v>
                </c:pt>
                <c:pt idx="18">
                  <c:v>142.63927643606274</c:v>
                </c:pt>
                <c:pt idx="19">
                  <c:v>142.25440200134707</c:v>
                </c:pt>
                <c:pt idx="20">
                  <c:v>147.78216106995092</c:v>
                </c:pt>
                <c:pt idx="21">
                  <c:v>153.47830270374291</c:v>
                </c:pt>
                <c:pt idx="22">
                  <c:v>157.75521985952082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A8-4692-9CE1-6F1ADF32A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175872"/>
        <c:axId val="2068176352"/>
      </c:lineChart>
      <c:catAx>
        <c:axId val="206817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68176352"/>
        <c:crosses val="autoZero"/>
        <c:auto val="1"/>
        <c:lblAlgn val="ctr"/>
        <c:lblOffset val="100"/>
        <c:noMultiLvlLbl val="0"/>
      </c:catAx>
      <c:valAx>
        <c:axId val="2068176352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206817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693707910728278"/>
          <c:y val="0.13281167979002625"/>
          <c:w val="0.3086991161595406"/>
          <c:h val="0.25500218722659668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35781323579337E-2"/>
          <c:y val="5.086705202312139E-2"/>
          <c:w val="0.88044878604360832"/>
          <c:h val="0.84185772154203264"/>
        </c:manualLayout>
      </c:layout>
      <c:lineChart>
        <c:grouping val="standard"/>
        <c:varyColors val="0"/>
        <c:ser>
          <c:idx val="0"/>
          <c:order val="0"/>
          <c:tx>
            <c:strRef>
              <c:f>'G16'!$D$3</c:f>
              <c:strCache>
                <c:ptCount val="1"/>
                <c:pt idx="0">
                  <c:v>Observé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'G16'!$F$2:$AO$2</c:f>
              <c:strCach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strCache>
            </c:strRef>
          </c:cat>
          <c:val>
            <c:numRef>
              <c:f>'G16'!$F$3:$O$3</c:f>
              <c:numCache>
                <c:formatCode>_-* #\ ##0.0_-;\-* #\ ##0.0_-;_-* "-"??_-;_-@_-</c:formatCode>
                <c:ptCount val="10"/>
                <c:pt idx="0">
                  <c:v>31.083582564870184</c:v>
                </c:pt>
                <c:pt idx="1">
                  <c:v>30.239608066336189</c:v>
                </c:pt>
                <c:pt idx="2">
                  <c:v>29.872776385115145</c:v>
                </c:pt>
                <c:pt idx="3">
                  <c:v>29.572929038787613</c:v>
                </c:pt>
                <c:pt idx="4">
                  <c:v>29.04815256884574</c:v>
                </c:pt>
                <c:pt idx="5">
                  <c:v>28.643211466457302</c:v>
                </c:pt>
                <c:pt idx="6">
                  <c:v>27.654400434820502</c:v>
                </c:pt>
                <c:pt idx="7">
                  <c:v>27.633156560614406</c:v>
                </c:pt>
                <c:pt idx="8">
                  <c:v>27.931367733751145</c:v>
                </c:pt>
                <c:pt idx="9">
                  <c:v>28.840318895697404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13-4F9A-90B7-7F984289CF97}"/>
            </c:ext>
          </c:extLst>
        </c:ser>
        <c:ser>
          <c:idx val="1"/>
          <c:order val="1"/>
          <c:tx>
            <c:strRef>
              <c:f>'G16'!$D$4</c:f>
              <c:strCache>
                <c:ptCount val="1"/>
                <c:pt idx="0">
                  <c:v>Projections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'G16'!$F$2:$AO$2</c:f>
              <c:strCach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strCache>
            </c:strRef>
          </c:cat>
          <c:val>
            <c:numRef>
              <c:f>'G16'!$F$4:$AO$4</c:f>
              <c:numCache>
                <c:formatCode>General</c:formatCode>
                <c:ptCount val="36"/>
                <c:pt idx="9">
                  <c:v>28.840318895697404</c:v>
                </c:pt>
                <c:pt idx="10" formatCode="_-* #\ ##0.0_-;\-* #\ ##0.0_-;_-* &quot;-&quot;??_-;_-@_-">
                  <c:v>28.551609453148014</c:v>
                </c:pt>
                <c:pt idx="11" formatCode="_-* #\ ##0.0_-;\-* #\ ##0.0_-;_-* &quot;-&quot;??_-;_-@_-">
                  <c:v>28.369546811194031</c:v>
                </c:pt>
                <c:pt idx="12" formatCode="_-* #\ ##0.0_-;\-* #\ ##0.0_-;_-* &quot;-&quot;??_-;_-@_-">
                  <c:v>28.123128883915236</c:v>
                </c:pt>
                <c:pt idx="13" formatCode="_-* #\ ##0.0_-;\-* #\ ##0.0_-;_-* &quot;-&quot;??_-;_-@_-">
                  <c:v>27.78132119255665</c:v>
                </c:pt>
                <c:pt idx="14" formatCode="_-* #\ ##0.0_-;\-* #\ ##0.0_-;_-* &quot;-&quot;??_-;_-@_-">
                  <c:v>27.399357077819189</c:v>
                </c:pt>
                <c:pt idx="15" formatCode="_-* #\ ##0.0_-;\-* #\ ##0.0_-;_-* &quot;-&quot;??_-;_-@_-">
                  <c:v>26.956460567693938</c:v>
                </c:pt>
                <c:pt idx="16" formatCode="_-* #\ ##0.0_-;\-* #\ ##0.0_-;_-* &quot;-&quot;??_-;_-@_-">
                  <c:v>26.552688540586409</c:v>
                </c:pt>
                <c:pt idx="17" formatCode="_-* #\ ##0.0_-;\-* #\ ##0.0_-;_-* &quot;-&quot;??_-;_-@_-">
                  <c:v>26.145797995876606</c:v>
                </c:pt>
                <c:pt idx="18" formatCode="_-* #\ ##0.0_-;\-* #\ ##0.0_-;_-* &quot;-&quot;??_-;_-@_-">
                  <c:v>25.758781219685499</c:v>
                </c:pt>
                <c:pt idx="19" formatCode="_-* #\ ##0.0_-;\-* #\ ##0.0_-;_-* &quot;-&quot;??_-;_-@_-">
                  <c:v>25.374662101571317</c:v>
                </c:pt>
                <c:pt idx="20" formatCode="_-* #\ ##0.0_-;\-* #\ ##0.0_-;_-* &quot;-&quot;??_-;_-@_-">
                  <c:v>25.025146623692873</c:v>
                </c:pt>
                <c:pt idx="21" formatCode="_-* #\ ##0.0_-;\-* #\ ##0.0_-;_-* &quot;-&quot;??_-;_-@_-">
                  <c:v>24.707894916754555</c:v>
                </c:pt>
                <c:pt idx="22" formatCode="_-* #\ ##0.0_-;\-* #\ ##0.0_-;_-* &quot;-&quot;??_-;_-@_-">
                  <c:v>24.420812543285624</c:v>
                </c:pt>
                <c:pt idx="23" formatCode="_-* #\ ##0.0_-;\-* #\ ##0.0_-;_-* &quot;-&quot;??_-;_-@_-">
                  <c:v>24.147552714864915</c:v>
                </c:pt>
                <c:pt idx="24" formatCode="_-* #\ ##0.0_-;\-* #\ ##0.0_-;_-* &quot;-&quot;??_-;_-@_-">
                  <c:v>23.876557470157437</c:v>
                </c:pt>
                <c:pt idx="25" formatCode="_-* #\ ##0.0_-;\-* #\ ##0.0_-;_-* &quot;-&quot;??_-;_-@_-">
                  <c:v>23.640988356355805</c:v>
                </c:pt>
                <c:pt idx="26" formatCode="_-* #\ ##0.0_-;\-* #\ ##0.0_-;_-* &quot;-&quot;??_-;_-@_-">
                  <c:v>23.395609312935708</c:v>
                </c:pt>
                <c:pt idx="27" formatCode="_-* #\ ##0.0_-;\-* #\ ##0.0_-;_-* &quot;-&quot;??_-;_-@_-">
                  <c:v>23.187598977197663</c:v>
                </c:pt>
                <c:pt idx="28" formatCode="_-* #\ ##0.0_-;\-* #\ ##0.0_-;_-* &quot;-&quot;??_-;_-@_-">
                  <c:v>23.065296881383329</c:v>
                </c:pt>
                <c:pt idx="29" formatCode="_-* #\ ##0.0_-;\-* #\ ##0.0_-;_-* &quot;-&quot;??_-;_-@_-">
                  <c:v>22.967360838603632</c:v>
                </c:pt>
                <c:pt idx="30" formatCode="_-* #\ ##0.0_-;\-* #\ ##0.0_-;_-* &quot;-&quot;??_-;_-@_-">
                  <c:v>22.894301755264866</c:v>
                </c:pt>
                <c:pt idx="31" formatCode="_-* #\ ##0.0_-;\-* #\ ##0.0_-;_-* &quot;-&quot;??_-;_-@_-">
                  <c:v>22.837985796519529</c:v>
                </c:pt>
                <c:pt idx="32" formatCode="_-* #\ ##0.0_-;\-* #\ ##0.0_-;_-* &quot;-&quot;??_-;_-@_-">
                  <c:v>22.805848377287823</c:v>
                </c:pt>
                <c:pt idx="33" formatCode="_-* #\ ##0.0_-;\-* #\ ##0.0_-;_-* &quot;-&quot;??_-;_-@_-">
                  <c:v>22.796986953680047</c:v>
                </c:pt>
                <c:pt idx="34" formatCode="_-* #\ ##0.0_-;\-* #\ ##0.0_-;_-* &quot;-&quot;??_-;_-@_-">
                  <c:v>22.77919943965578</c:v>
                </c:pt>
                <c:pt idx="35" formatCode="_-* #\ ##0.0_-;\-* #\ ##0.0_-;_-* &quot;-&quot;??_-;_-@_-">
                  <c:v>22.751664664270074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13-4F9A-90B7-7F984289C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047872"/>
        <c:axId val="225049312"/>
      </c:lineChart>
      <c:catAx>
        <c:axId val="22504787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49312"/>
        <c:crosses val="autoZero"/>
        <c:auto val="1"/>
        <c:lblAlgn val="ctr"/>
        <c:lblOffset val="100"/>
        <c:tickLblSkip val="5"/>
        <c:noMultiLvlLbl val="0"/>
      </c:catAx>
      <c:valAx>
        <c:axId val="225049312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4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881703590945434"/>
          <c:y val="0.44508597696964186"/>
          <c:w val="0.22415932014061524"/>
          <c:h val="0.15607045651085524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20389961016617"/>
          <c:y val="3.1022846358123728E-2"/>
          <c:w val="0.89226335892396536"/>
          <c:h val="0.796880077307818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'G17'!$A$3</c:f>
              <c:strCache>
                <c:ptCount val="1"/>
                <c:pt idx="0">
                  <c:v>Inondations 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'G17'!$B$2:$C$2</c:f>
              <c:strCache>
                <c:ptCount val="2"/>
                <c:pt idx="0">
                  <c:v>Climat actuel
(moyenne 2019 - 2023)</c:v>
                </c:pt>
                <c:pt idx="1">
                  <c:v>Climat futur 
(2050)</c:v>
                </c:pt>
              </c:strCache>
            </c:strRef>
          </c:cat>
          <c:val>
            <c:numRef>
              <c:f>'G17'!$B$3:$C$3</c:f>
              <c:numCache>
                <c:formatCode>0.0</c:formatCode>
                <c:ptCount val="2"/>
                <c:pt idx="0">
                  <c:v>0.5</c:v>
                </c:pt>
                <c:pt idx="1">
                  <c:v>1.4439681353900498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3-4001-B0EF-A60BB4670505}"/>
            </c:ext>
          </c:extLst>
        </c:ser>
        <c:ser>
          <c:idx val="1"/>
          <c:order val="1"/>
          <c:tx>
            <c:strRef>
              <c:f>'G17'!$A$4</c:f>
              <c:strCache>
                <c:ptCount val="1"/>
                <c:pt idx="0">
                  <c:v>Sécheresse 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'G17'!$B$4:$C$4</c:f>
              <c:numCache>
                <c:formatCode>0.0</c:formatCode>
                <c:ptCount val="2"/>
                <c:pt idx="0">
                  <c:v>1.35</c:v>
                </c:pt>
                <c:pt idx="1">
                  <c:v>3.5985600000000004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3-4001-B0EF-A60BB4670505}"/>
            </c:ext>
          </c:extLst>
        </c:ser>
        <c:ser>
          <c:idx val="2"/>
          <c:order val="2"/>
          <c:tx>
            <c:strRef>
              <c:f>'G17'!$A$5</c:f>
              <c:strCache>
                <c:ptCount val="1"/>
                <c:pt idx="0">
                  <c:v>Tempêtes (TGN) 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val>
            <c:numRef>
              <c:f>'G17'!$B$5:$C$5</c:f>
              <c:numCache>
                <c:formatCode>0.0</c:formatCode>
                <c:ptCount val="2"/>
                <c:pt idx="0">
                  <c:v>2.16</c:v>
                </c:pt>
                <c:pt idx="1">
                  <c:v>2.4444317720531559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63-4001-B0EF-A60BB4670505}"/>
            </c:ext>
          </c:extLst>
        </c:ser>
        <c:ser>
          <c:idx val="3"/>
          <c:order val="3"/>
          <c:tx>
            <c:strRef>
              <c:f>'G17'!$A$6</c:f>
              <c:strCache>
                <c:ptCount val="1"/>
                <c:pt idx="0">
                  <c:v>Total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'G17'!$B$6:$C$6</c:f>
              <c:numCache>
                <c:formatCode>0.0</c:formatCode>
                <c:ptCount val="2"/>
                <c:pt idx="0">
                  <c:v>4.01</c:v>
                </c:pt>
                <c:pt idx="1">
                  <c:v>7.4869599074432056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63-4001-B0EF-A60BB4670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3014832"/>
        <c:axId val="1483015312"/>
      </c:barChart>
      <c:catAx>
        <c:axId val="148301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83015312"/>
        <c:crosses val="autoZero"/>
        <c:auto val="1"/>
        <c:lblAlgn val="ctr"/>
        <c:lblOffset val="100"/>
        <c:noMultiLvlLbl val="0"/>
      </c:catAx>
      <c:valAx>
        <c:axId val="1483015312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8301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2624100331066282"/>
          <c:y val="0.13895726477574008"/>
          <c:w val="0.25639928488885089"/>
          <c:h val="0.2485646244144968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'G18'!$B$3</c:f>
              <c:strCache>
                <c:ptCount val="1"/>
                <c:pt idx="0">
                  <c:v>Intervention  Etat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'G18'!$C$2:$AB$2</c:f>
              <c:strCach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strCache>
            </c:strRef>
          </c:cat>
          <c:val>
            <c:numRef>
              <c:f>'G18'!$C$3:$AB$3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0.29778223532494019</c:v>
                </c:pt>
                <c:pt idx="4">
                  <c:v>0.46176761497913144</c:v>
                </c:pt>
                <c:pt idx="5">
                  <c:v>0.53242398602302354</c:v>
                </c:pt>
                <c:pt idx="6">
                  <c:v>0.59430212287255268</c:v>
                </c:pt>
                <c:pt idx="7">
                  <c:v>0.65585710296931277</c:v>
                </c:pt>
                <c:pt idx="8">
                  <c:v>0.71793443405746205</c:v>
                </c:pt>
                <c:pt idx="9">
                  <c:v>0.78061866691141635</c:v>
                </c:pt>
                <c:pt idx="10">
                  <c:v>0.84391825660861874</c:v>
                </c:pt>
                <c:pt idx="11">
                  <c:v>0.90783404865681261</c:v>
                </c:pt>
                <c:pt idx="12">
                  <c:v>0.97236612760677144</c:v>
                </c:pt>
                <c:pt idx="13">
                  <c:v>1.0375145019135741</c:v>
                </c:pt>
                <c:pt idx="14">
                  <c:v>1.1032791724227275</c:v>
                </c:pt>
                <c:pt idx="15">
                  <c:v>1.1696601392187833</c:v>
                </c:pt>
                <c:pt idx="16">
                  <c:v>1.2366574023101953</c:v>
                </c:pt>
                <c:pt idx="17">
                  <c:v>1.3042709616978094</c:v>
                </c:pt>
                <c:pt idx="18">
                  <c:v>1.3725008173817115</c:v>
                </c:pt>
                <c:pt idx="19">
                  <c:v>1.4413469693619085</c:v>
                </c:pt>
                <c:pt idx="20">
                  <c:v>1.5108094176384015</c:v>
                </c:pt>
                <c:pt idx="21">
                  <c:v>1.5808881622111908</c:v>
                </c:pt>
                <c:pt idx="22">
                  <c:v>1.651583203080276</c:v>
                </c:pt>
                <c:pt idx="23">
                  <c:v>1.7228945402456584</c:v>
                </c:pt>
                <c:pt idx="24">
                  <c:v>1.7948221737073362</c:v>
                </c:pt>
                <c:pt idx="25">
                  <c:v>1.8673661034653117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A-4CB6-9148-9A34952BF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6399792"/>
        <c:axId val="926388272"/>
      </c:lineChart>
      <c:catAx>
        <c:axId val="92639979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26388272"/>
        <c:crosses val="autoZero"/>
        <c:auto val="1"/>
        <c:lblAlgn val="ctr"/>
        <c:lblOffset val="100"/>
        <c:tickLblSkip val="5"/>
        <c:noMultiLvlLbl val="0"/>
      </c:catAx>
      <c:valAx>
        <c:axId val="9263882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26399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768658585726572E-2"/>
          <c:y val="5.0056882821387941E-2"/>
          <c:w val="0.862574356628658"/>
          <c:h val="0.8443764836562665"/>
        </c:manualLayout>
      </c:layout>
      <c:lineChart>
        <c:grouping val="standard"/>
        <c:varyColors val="0"/>
        <c:ser>
          <c:idx val="0"/>
          <c:order val="0"/>
          <c:tx>
            <c:strRef>
              <c:f>G19a!$D$4</c:f>
              <c:strCache>
                <c:ptCount val="1"/>
                <c:pt idx="0">
                  <c:v>Observé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G19a!$I$2:$AR$2</c:f>
              <c:numCache>
                <c:formatCode>General</c:formatCode>
                <c:ptCount val="36"/>
                <c:pt idx="0">
                  <c:v>2015</c:v>
                </c:pt>
                <c:pt idx="5">
                  <c:v>2020</c:v>
                </c:pt>
                <c:pt idx="10">
                  <c:v>2025</c:v>
                </c:pt>
                <c:pt idx="15">
                  <c:v>2030</c:v>
                </c:pt>
                <c:pt idx="20">
                  <c:v>2035</c:v>
                </c:pt>
                <c:pt idx="25">
                  <c:v>2040</c:v>
                </c:pt>
                <c:pt idx="30">
                  <c:v>2045</c:v>
                </c:pt>
                <c:pt idx="35">
                  <c:v>2050</c:v>
                </c:pt>
              </c:numCache>
            </c:numRef>
          </c:cat>
          <c:val>
            <c:numRef>
              <c:f>G19a!$I$4:$AR$4</c:f>
              <c:numCache>
                <c:formatCode>_-* #\ ##0.0_-;\-* #\ ##0.0_-;_-* "-"??_-;_-@_-</c:formatCode>
                <c:ptCount val="36"/>
                <c:pt idx="0">
                  <c:v>82.444062919382432</c:v>
                </c:pt>
                <c:pt idx="1">
                  <c:v>82.65726999661689</c:v>
                </c:pt>
                <c:pt idx="2">
                  <c:v>88.772272245129486</c:v>
                </c:pt>
                <c:pt idx="3">
                  <c:v>90.402095357348003</c:v>
                </c:pt>
                <c:pt idx="4">
                  <c:v>95.514292811843902</c:v>
                </c:pt>
                <c:pt idx="5">
                  <c:v>90.210542376942513</c:v>
                </c:pt>
                <c:pt idx="6">
                  <c:v>104.98578451646851</c:v>
                </c:pt>
                <c:pt idx="7">
                  <c:v>111.9847405828915</c:v>
                </c:pt>
                <c:pt idx="8">
                  <c:v>111.32897809107544</c:v>
                </c:pt>
                <c:pt idx="9">
                  <c:v>103.19396744863199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2-4890-B195-236102E7DD71}"/>
            </c:ext>
          </c:extLst>
        </c:ser>
        <c:ser>
          <c:idx val="1"/>
          <c:order val="1"/>
          <c:tx>
            <c:strRef>
              <c:f>G19a!$D$5</c:f>
              <c:strCache>
                <c:ptCount val="1"/>
                <c:pt idx="0">
                  <c:v>Projections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G19a!$I$2:$AR$2</c:f>
              <c:numCache>
                <c:formatCode>General</c:formatCode>
                <c:ptCount val="36"/>
                <c:pt idx="0">
                  <c:v>2015</c:v>
                </c:pt>
                <c:pt idx="5">
                  <c:v>2020</c:v>
                </c:pt>
                <c:pt idx="10">
                  <c:v>2025</c:v>
                </c:pt>
                <c:pt idx="15">
                  <c:v>2030</c:v>
                </c:pt>
                <c:pt idx="20">
                  <c:v>2035</c:v>
                </c:pt>
                <c:pt idx="25">
                  <c:v>2040</c:v>
                </c:pt>
                <c:pt idx="30">
                  <c:v>2045</c:v>
                </c:pt>
                <c:pt idx="35">
                  <c:v>2050</c:v>
                </c:pt>
              </c:numCache>
            </c:numRef>
          </c:cat>
          <c:val>
            <c:numRef>
              <c:f>G19a!$I$5:$AR$5</c:f>
              <c:numCache>
                <c:formatCode>General</c:formatCode>
                <c:ptCount val="36"/>
                <c:pt idx="9" formatCode="_-* #\ ##0.0_-;\-* #\ ##0.0_-;_-* &quot;-&quot;??_-;_-@_-">
                  <c:v>103.19396744863199</c:v>
                </c:pt>
                <c:pt idx="10" formatCode="_-* #\ ##0.0_-;\-* #\ ##0.0_-;_-* &quot;-&quot;??_-;_-@_-">
                  <c:v>105.5241538103753</c:v>
                </c:pt>
                <c:pt idx="11" formatCode="_-* #\ ##0.0_-;\-* #\ ##0.0_-;_-* &quot;-&quot;??_-;_-@_-">
                  <c:v>107.90695728351278</c:v>
                </c:pt>
                <c:pt idx="12" formatCode="_-* #\ ##0.0_-;\-* #\ ##0.0_-;_-* &quot;-&quot;??_-;_-@_-">
                  <c:v>110.34356599636629</c:v>
                </c:pt>
                <c:pt idx="13" formatCode="_-* #\ ##0.0_-;\-* #\ ##0.0_-;_-* &quot;-&quot;??_-;_-@_-">
                  <c:v>112.83519490596164</c:v>
                </c:pt>
                <c:pt idx="14" formatCode="_-* #\ ##0.0_-;\-* #\ ##0.0_-;_-* &quot;-&quot;??_-;_-@_-">
                  <c:v>115.38308640383818</c:v>
                </c:pt>
                <c:pt idx="15" formatCode="_-* #\ ##0.0_-;\-* #\ ##0.0_-;_-* &quot;-&quot;??_-;_-@_-">
                  <c:v>117.98851093553775</c:v>
                </c:pt>
                <c:pt idx="16" formatCode="_-* #\ ##0.0_-;\-* #\ ##0.0_-;_-* &quot;-&quot;??_-;_-@_-">
                  <c:v>111.83258862585751</c:v>
                </c:pt>
                <c:pt idx="17" formatCode="_-* #\ ##0.0_-;\-* #\ ##0.0_-;_-* &quot;-&quot;??_-;_-@_-">
                  <c:v>105.99784487146493</c:v>
                </c:pt>
                <c:pt idx="18" formatCode="_-* #\ ##0.0_-;\-* #\ ##0.0_-;_-* &quot;-&quot;??_-;_-@_-">
                  <c:v>100.46752253034502</c:v>
                </c:pt>
                <c:pt idx="19" formatCode="_-* #\ ##0.0_-;\-* #\ ##0.0_-;_-* &quot;-&quot;??_-;_-@_-">
                  <c:v>95.225738746153098</c:v>
                </c:pt>
                <c:pt idx="20" formatCode="_-* #\ ##0.0_-;\-* #\ ##0.0_-;_-* &quot;-&quot;??_-;_-@_-">
                  <c:v>90.25743933331033</c:v>
                </c:pt>
                <c:pt idx="21" formatCode="_-* #\ ##0.0_-;\-* #\ ##0.0_-;_-* &quot;-&quot;??_-;_-@_-">
                  <c:v>93.442996015662459</c:v>
                </c:pt>
                <c:pt idx="22" formatCode="_-* #\ ##0.0_-;\-* #\ ##0.0_-;_-* &quot;-&quot;??_-;_-@_-">
                  <c:v>96.740984110332903</c:v>
                </c:pt>
                <c:pt idx="23" formatCode="_-* #\ ##0.0_-;\-* #\ ##0.0_-;_-* &quot;-&quot;??_-;_-@_-">
                  <c:v>100.15537178481526</c:v>
                </c:pt>
                <c:pt idx="24" formatCode="_-* #\ ##0.0_-;\-* #\ ##0.0_-;_-* &quot;-&quot;??_-;_-@_-">
                  <c:v>103.69026725957346</c:v>
                </c:pt>
                <c:pt idx="25" formatCode="_-* #\ ##0.0_-;\-* #\ ##0.0_-;_-* &quot;-&quot;??_-;_-@_-">
                  <c:v>107.34992375108783</c:v>
                </c:pt>
                <c:pt idx="26" formatCode="_-* #\ ##0.0_-;\-* #\ ##0.0_-;_-* &quot;-&quot;??_-;_-@_-">
                  <c:v>106.63425759274723</c:v>
                </c:pt>
                <c:pt idx="27" formatCode="_-* #\ ##0.0_-;\-* #\ ##0.0_-;_-* &quot;-&quot;??_-;_-@_-">
                  <c:v>105.92336254212891</c:v>
                </c:pt>
                <c:pt idx="28" formatCode="_-* #\ ##0.0_-;\-* #\ ##0.0_-;_-* &quot;-&quot;??_-;_-@_-">
                  <c:v>105.21720679184804</c:v>
                </c:pt>
                <c:pt idx="29" formatCode="_-* #\ ##0.0_-;\-* #\ ##0.0_-;_-* &quot;-&quot;??_-;_-@_-">
                  <c:v>104.51575874656906</c:v>
                </c:pt>
                <c:pt idx="30" formatCode="_-* #\ ##0.0_-;\-* #\ ##0.0_-;_-* &quot;-&quot;??_-;_-@_-">
                  <c:v>103.81898702159192</c:v>
                </c:pt>
                <c:pt idx="31" formatCode="_-* #\ ##0.0_-;\-* #\ ##0.0_-;_-* &quot;-&quot;??_-;_-@_-">
                  <c:v>102.74499750067891</c:v>
                </c:pt>
                <c:pt idx="32" formatCode="_-* #\ ##0.0_-;\-* #\ ##0.0_-;_-* &quot;-&quot;??_-;_-@_-">
                  <c:v>101.68211821618912</c:v>
                </c:pt>
                <c:pt idx="33" formatCode="_-* #\ ##0.0_-;\-* #\ ##0.0_-;_-* &quot;-&quot;??_-;_-@_-">
                  <c:v>100.63023423464233</c:v>
                </c:pt>
                <c:pt idx="34" formatCode="_-* #\ ##0.0_-;\-* #\ ##0.0_-;_-* &quot;-&quot;??_-;_-@_-">
                  <c:v>99.589231811525337</c:v>
                </c:pt>
                <c:pt idx="35" formatCode="_-* #\ ##0.0_-;\-* #\ ##0.0_-;_-* &quot;-&quot;??_-;_-@_-">
                  <c:v>98.558998378992328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2-4890-B195-236102E7D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765199"/>
        <c:axId val="119764239"/>
      </c:lineChart>
      <c:catAx>
        <c:axId val="11976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19764239"/>
        <c:crosses val="autoZero"/>
        <c:auto val="1"/>
        <c:lblAlgn val="ctr"/>
        <c:lblOffset val="100"/>
        <c:tickLblSkip val="1"/>
        <c:noMultiLvlLbl val="0"/>
      </c:catAx>
      <c:valAx>
        <c:axId val="119764239"/>
        <c:scaling>
          <c:orientation val="minMax"/>
          <c:max val="12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1976519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70260498687664041"/>
          <c:y val="0.44598236597670798"/>
          <c:w val="0.21308502412302194"/>
          <c:h val="0.15358469269839564"/>
        </c:manualLayout>
      </c:layout>
      <c:overlay val="0"/>
      <c:spPr>
        <a:solidFill>
          <a:schemeClr val="bg1"/>
        </a:solidFill>
        <a:ln>
          <a:solidFill>
            <a:schemeClr val="bg2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84608475567667"/>
          <c:y val="4.598838469583344E-2"/>
          <c:w val="0.81474526724900276"/>
          <c:h val="0.697284469305700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G19b!$A$4</c:f>
              <c:strCache>
                <c:ptCount val="1"/>
                <c:pt idx="0">
                  <c:v>Administrations publiques (APU) </c:v>
                </c:pt>
              </c:strCache>
            </c:strRef>
          </c:tx>
          <c:spPr>
            <a:solidFill>
              <a:srgbClr val="0070C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G19b!$B$2:$D$2</c:f>
              <c:numCache>
                <c:formatCode>General</c:formatCode>
                <c:ptCount val="3"/>
                <c:pt idx="0">
                  <c:v>2025</c:v>
                </c:pt>
                <c:pt idx="1">
                  <c:v>2030</c:v>
                </c:pt>
                <c:pt idx="2">
                  <c:v>2050</c:v>
                </c:pt>
              </c:numCache>
            </c:numRef>
          </c:cat>
          <c:val>
            <c:numRef>
              <c:f>G19b!$B$4:$D$4</c:f>
              <c:numCache>
                <c:formatCode>_-* #\ ##0.0_-;\-* #\ ##0.0_-;_-* "-"??_-;_-@_-</c:formatCode>
                <c:ptCount val="3"/>
                <c:pt idx="0">
                  <c:v>34.910775885668215</c:v>
                </c:pt>
                <c:pt idx="1">
                  <c:v>39.034385148978835</c:v>
                </c:pt>
                <c:pt idx="2">
                  <c:v>32.606478987814796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F-4451-9EF1-05A65D1AF22E}"/>
            </c:ext>
          </c:extLst>
        </c:ser>
        <c:ser>
          <c:idx val="1"/>
          <c:order val="1"/>
          <c:tx>
            <c:strRef>
              <c:f>G19b!$A$5</c:f>
              <c:strCache>
                <c:ptCount val="1"/>
                <c:pt idx="0">
                  <c:v>Ménages et entreprises 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G19b!$B$2:$D$2</c:f>
              <c:numCache>
                <c:formatCode>General</c:formatCode>
                <c:ptCount val="3"/>
                <c:pt idx="0">
                  <c:v>2025</c:v>
                </c:pt>
                <c:pt idx="1">
                  <c:v>2030</c:v>
                </c:pt>
                <c:pt idx="2">
                  <c:v>2050</c:v>
                </c:pt>
              </c:numCache>
            </c:numRef>
          </c:cat>
          <c:val>
            <c:numRef>
              <c:f>G19b!$B$5:$D$5</c:f>
              <c:numCache>
                <c:formatCode>_-* #\ ##0.0\ _€_-;\-* #\ ##0.0\ _€_-;_-* "-"?\ _€_-;_-@_-</c:formatCode>
                <c:ptCount val="3"/>
                <c:pt idx="0">
                  <c:v>70.613377924707081</c:v>
                </c:pt>
                <c:pt idx="1">
                  <c:v>78.954125786558905</c:v>
                </c:pt>
                <c:pt idx="2">
                  <c:v>65.952519391177532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9F-4451-9EF1-05A65D1AF22E}"/>
            </c:ext>
          </c:extLst>
        </c:ser>
        <c:ser>
          <c:idx val="2"/>
          <c:order val="2"/>
          <c:tx>
            <c:strRef>
              <c:f>G19b!$A$1</c:f>
              <c:strCache>
                <c:ptCount val="1"/>
                <c:pt idx="0">
                  <c:v>Répartition entre dépenses publiques et privées</c:v>
                </c:pt>
              </c:strCache>
            </c:strRef>
          </c:tx>
          <c:spPr>
            <a:noFill/>
            <a:ln w="3175"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G19b!$B$2:$D$2</c:f>
              <c:numCache>
                <c:formatCode>General</c:formatCode>
                <c:ptCount val="3"/>
                <c:pt idx="0">
                  <c:v>2025</c:v>
                </c:pt>
                <c:pt idx="1">
                  <c:v>2030</c:v>
                </c:pt>
                <c:pt idx="2">
                  <c:v>2050</c:v>
                </c:pt>
              </c:numCache>
            </c:numRef>
          </c:cat>
          <c:val>
            <c:numRef>
              <c:f>G19b!$B$3:$D$3</c:f>
              <c:numCache>
                <c:formatCode>_-* #\ ##0.0_-;\-* #\ ##0.0_-;_-* "-"??_-;_-@_-</c:formatCode>
                <c:ptCount val="3"/>
                <c:pt idx="0">
                  <c:v>105.5241538103753</c:v>
                </c:pt>
                <c:pt idx="1">
                  <c:v>117.98851093553775</c:v>
                </c:pt>
                <c:pt idx="2">
                  <c:v>98.558998378992328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9F-4451-9EF1-05A65D1AF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9760399"/>
        <c:axId val="119763759"/>
      </c:barChart>
      <c:catAx>
        <c:axId val="119760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19763759"/>
        <c:crosses val="autoZero"/>
        <c:auto val="1"/>
        <c:lblAlgn val="ctr"/>
        <c:lblOffset val="100"/>
        <c:noMultiLvlLbl val="0"/>
      </c:catAx>
      <c:valAx>
        <c:axId val="119763759"/>
        <c:scaling>
          <c:orientation val="minMax"/>
          <c:max val="12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19760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45886824254084"/>
          <c:y val="0.80945902289337734"/>
          <c:w val="0.68070078534974821"/>
          <c:h val="0.157816366621283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84216875397536E-2"/>
          <c:y val="5.0984936268829661E-2"/>
          <c:w val="0.85791327616081425"/>
          <c:h val="0.84149122726982417"/>
        </c:manualLayout>
      </c:layout>
      <c:areaChart>
        <c:grouping val="stacked"/>
        <c:varyColors val="0"/>
        <c:ser>
          <c:idx val="1"/>
          <c:order val="0"/>
          <c:tx>
            <c:strRef>
              <c:f>G20a!$A$4</c:f>
              <c:strCache>
                <c:ptCount val="1"/>
                <c:pt idx="0">
                  <c:v>Fossile 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G20a!$D$2:$AC$2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G20a!$D$4:$AC$4</c:f>
              <c:numCache>
                <c:formatCode>#\ ##0.0</c:formatCode>
                <c:ptCount val="26"/>
                <c:pt idx="0">
                  <c:v>1056.9465322326889</c:v>
                </c:pt>
                <c:pt idx="1">
                  <c:v>1037.1807167620486</c:v>
                </c:pt>
                <c:pt idx="2">
                  <c:v>1017.4149012914087</c:v>
                </c:pt>
                <c:pt idx="3">
                  <c:v>997.64908582076839</c:v>
                </c:pt>
                <c:pt idx="4">
                  <c:v>977.39438802498807</c:v>
                </c:pt>
                <c:pt idx="5">
                  <c:v>957.13969022920753</c:v>
                </c:pt>
                <c:pt idx="6">
                  <c:v>941.37873091390327</c:v>
                </c:pt>
                <c:pt idx="7">
                  <c:v>925.61777159859923</c:v>
                </c:pt>
                <c:pt idx="8">
                  <c:v>909.85681228329486</c:v>
                </c:pt>
                <c:pt idx="9">
                  <c:v>893.88477723768801</c:v>
                </c:pt>
                <c:pt idx="10">
                  <c:v>877.91274219208083</c:v>
                </c:pt>
                <c:pt idx="11">
                  <c:v>865.8085899355973</c:v>
                </c:pt>
                <c:pt idx="12">
                  <c:v>853.70443767911377</c:v>
                </c:pt>
                <c:pt idx="13">
                  <c:v>841.60028542263035</c:v>
                </c:pt>
                <c:pt idx="14">
                  <c:v>829.395599032365</c:v>
                </c:pt>
                <c:pt idx="15">
                  <c:v>817.19091264209942</c:v>
                </c:pt>
                <c:pt idx="16">
                  <c:v>808.06512698478059</c:v>
                </c:pt>
                <c:pt idx="17">
                  <c:v>798.93934132746153</c:v>
                </c:pt>
                <c:pt idx="18">
                  <c:v>789.81355567014259</c:v>
                </c:pt>
                <c:pt idx="19">
                  <c:v>780.75746398237322</c:v>
                </c:pt>
                <c:pt idx="20">
                  <c:v>771.70137229460363</c:v>
                </c:pt>
                <c:pt idx="21">
                  <c:v>765.57696948883188</c:v>
                </c:pt>
                <c:pt idx="22">
                  <c:v>759.45256668306013</c:v>
                </c:pt>
                <c:pt idx="23">
                  <c:v>753.32816387728815</c:v>
                </c:pt>
                <c:pt idx="24">
                  <c:v>747.20376107151651</c:v>
                </c:pt>
                <c:pt idx="25">
                  <c:v>741.07935826574453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1-4AD9-B763-3F71F49BD884}"/>
            </c:ext>
          </c:extLst>
        </c:ser>
        <c:ser>
          <c:idx val="0"/>
          <c:order val="1"/>
          <c:tx>
            <c:strRef>
              <c:f>G20a!$A$3</c:f>
              <c:strCache>
                <c:ptCount val="1"/>
                <c:pt idx="0">
                  <c:v>Électricité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G20a!$D$2:$AC$2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G20a!$D$3:$AC$3</c:f>
              <c:numCache>
                <c:formatCode>#\ ##0.0</c:formatCode>
                <c:ptCount val="26"/>
                <c:pt idx="0">
                  <c:v>436.58995162552753</c:v>
                </c:pt>
                <c:pt idx="1">
                  <c:v>440.27074531678335</c:v>
                </c:pt>
                <c:pt idx="2">
                  <c:v>443.95153900803922</c:v>
                </c:pt>
                <c:pt idx="3">
                  <c:v>447.63233269929503</c:v>
                </c:pt>
                <c:pt idx="4">
                  <c:v>451.25857386231854</c:v>
                </c:pt>
                <c:pt idx="5">
                  <c:v>454.88481502534205</c:v>
                </c:pt>
                <c:pt idx="6">
                  <c:v>460.23471321435073</c:v>
                </c:pt>
                <c:pt idx="7">
                  <c:v>465.58461140335947</c:v>
                </c:pt>
                <c:pt idx="8">
                  <c:v>470.9345095923681</c:v>
                </c:pt>
                <c:pt idx="9">
                  <c:v>476.25796614858768</c:v>
                </c:pt>
                <c:pt idx="10">
                  <c:v>481.58142270480732</c:v>
                </c:pt>
                <c:pt idx="11">
                  <c:v>486.43151287938821</c:v>
                </c:pt>
                <c:pt idx="12">
                  <c:v>491.28160305396915</c:v>
                </c:pt>
                <c:pt idx="13">
                  <c:v>496.13169322855003</c:v>
                </c:pt>
                <c:pt idx="14">
                  <c:v>500.93358893751156</c:v>
                </c:pt>
                <c:pt idx="15">
                  <c:v>505.73548464647303</c:v>
                </c:pt>
                <c:pt idx="16">
                  <c:v>509.5687228302458</c:v>
                </c:pt>
                <c:pt idx="17">
                  <c:v>513.40196101401841</c:v>
                </c:pt>
                <c:pt idx="18">
                  <c:v>517.2351991977913</c:v>
                </c:pt>
                <c:pt idx="19">
                  <c:v>521.02693191899232</c:v>
                </c:pt>
                <c:pt idx="20">
                  <c:v>524.81866464019322</c:v>
                </c:pt>
                <c:pt idx="21">
                  <c:v>528.05538920498407</c:v>
                </c:pt>
                <c:pt idx="22">
                  <c:v>531.29211376977469</c:v>
                </c:pt>
                <c:pt idx="23">
                  <c:v>534.52883833456542</c:v>
                </c:pt>
                <c:pt idx="24">
                  <c:v>537.76556289935627</c:v>
                </c:pt>
                <c:pt idx="25">
                  <c:v>541.002287464147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61-4AD9-B763-3F71F49BD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6255"/>
        <c:axId val="15166287"/>
      </c:areaChart>
      <c:catAx>
        <c:axId val="3436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166287"/>
        <c:crosses val="autoZero"/>
        <c:auto val="1"/>
        <c:lblAlgn val="ctr"/>
        <c:lblOffset val="100"/>
        <c:tickLblSkip val="5"/>
        <c:noMultiLvlLbl val="0"/>
      </c:catAx>
      <c:valAx>
        <c:axId val="15166287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34362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84216875397536E-2"/>
          <c:y val="5.0984936268829661E-2"/>
          <c:w val="0.85791327616081425"/>
          <c:h val="0.84149122726982417"/>
        </c:manualLayout>
      </c:layout>
      <c:areaChart>
        <c:grouping val="stacked"/>
        <c:varyColors val="0"/>
        <c:ser>
          <c:idx val="1"/>
          <c:order val="0"/>
          <c:tx>
            <c:strRef>
              <c:f>G20b!$C$4</c:f>
              <c:strCache>
                <c:ptCount val="1"/>
                <c:pt idx="0">
                  <c:v> Electrique </c:v>
                </c:pt>
              </c:strCache>
            </c:strRef>
          </c:tx>
          <c:spPr>
            <a:solidFill>
              <a:schemeClr val="bg2"/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G20b!$E$2:$AD$2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G20b!$E$4:$AD$4</c:f>
              <c:numCache>
                <c:formatCode>_ * #\ ##0.0_)_ ;_ * \(#\ ##0.0\)_ ;_ * "-"??_)_ ;_ @_ </c:formatCode>
                <c:ptCount val="26"/>
                <c:pt idx="0">
                  <c:v>494</c:v>
                </c:pt>
                <c:pt idx="1">
                  <c:v>615.19999999999993</c:v>
                </c:pt>
                <c:pt idx="2">
                  <c:v>736.4</c:v>
                </c:pt>
                <c:pt idx="3">
                  <c:v>857.59999999999991</c:v>
                </c:pt>
                <c:pt idx="4">
                  <c:v>978.79999999999984</c:v>
                </c:pt>
                <c:pt idx="5">
                  <c:v>1100</c:v>
                </c:pt>
                <c:pt idx="6">
                  <c:v>1320</c:v>
                </c:pt>
                <c:pt idx="7">
                  <c:v>1540</c:v>
                </c:pt>
                <c:pt idx="8">
                  <c:v>1760</c:v>
                </c:pt>
                <c:pt idx="9">
                  <c:v>1980</c:v>
                </c:pt>
                <c:pt idx="10">
                  <c:v>2200</c:v>
                </c:pt>
                <c:pt idx="11">
                  <c:v>2220</c:v>
                </c:pt>
                <c:pt idx="12">
                  <c:v>2240</c:v>
                </c:pt>
                <c:pt idx="13">
                  <c:v>2260.0000000000005</c:v>
                </c:pt>
                <c:pt idx="14">
                  <c:v>2280.0000000000005</c:v>
                </c:pt>
                <c:pt idx="15">
                  <c:v>2300</c:v>
                </c:pt>
                <c:pt idx="16">
                  <c:v>2300</c:v>
                </c:pt>
                <c:pt idx="17">
                  <c:v>2300</c:v>
                </c:pt>
                <c:pt idx="18">
                  <c:v>2300</c:v>
                </c:pt>
                <c:pt idx="19">
                  <c:v>2300</c:v>
                </c:pt>
                <c:pt idx="20">
                  <c:v>2300</c:v>
                </c:pt>
                <c:pt idx="21">
                  <c:v>2280</c:v>
                </c:pt>
                <c:pt idx="22">
                  <c:v>2260</c:v>
                </c:pt>
                <c:pt idx="23">
                  <c:v>2239.9999999999995</c:v>
                </c:pt>
                <c:pt idx="24">
                  <c:v>2219.9999999999995</c:v>
                </c:pt>
                <c:pt idx="25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5-40E2-A82C-23E8492B0E20}"/>
            </c:ext>
          </c:extLst>
        </c:ser>
        <c:ser>
          <c:idx val="0"/>
          <c:order val="1"/>
          <c:tx>
            <c:strRef>
              <c:f>G20b!$C$3</c:f>
              <c:strCache>
                <c:ptCount val="1"/>
                <c:pt idx="0">
                  <c:v> Thermiques  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G20b!$E$2:$AD$2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G20b!$E$3:$AD$3</c:f>
              <c:numCache>
                <c:formatCode>_ * #\ ##0.0_)_ ;_ * \(#\ ##0.0\)_ ;_ * "-"??_)_ ;_ @_ </c:formatCode>
                <c:ptCount val="26"/>
                <c:pt idx="0">
                  <c:v>1273</c:v>
                </c:pt>
                <c:pt idx="1">
                  <c:v>1178.3999999999999</c:v>
                </c:pt>
                <c:pt idx="2">
                  <c:v>1083.8</c:v>
                </c:pt>
                <c:pt idx="3">
                  <c:v>989.19999999999982</c:v>
                </c:pt>
                <c:pt idx="4">
                  <c:v>894.5999999999998</c:v>
                </c:pt>
                <c:pt idx="5">
                  <c:v>800</c:v>
                </c:pt>
                <c:pt idx="6">
                  <c:v>640</c:v>
                </c:pt>
                <c:pt idx="7">
                  <c:v>480</c:v>
                </c:pt>
                <c:pt idx="8">
                  <c:v>320</c:v>
                </c:pt>
                <c:pt idx="9">
                  <c:v>160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65-40E2-A82C-23E8492B0E20}"/>
            </c:ext>
          </c:extLst>
        </c:ser>
        <c:ser>
          <c:idx val="2"/>
          <c:order val="2"/>
          <c:tx>
            <c:strRef>
              <c:f>G20b!$C$5</c:f>
              <c:strCache>
                <c:ptCount val="1"/>
                <c:pt idx="0">
                  <c:v> Hybride rechargeable </c:v>
                </c:pt>
              </c:strCache>
            </c:strRef>
          </c:tx>
          <c:spPr>
            <a:solidFill>
              <a:schemeClr val="accent5"/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G20b!$E$2:$AD$2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G20b!$E$5:$AD$5</c:f>
              <c:numCache>
                <c:formatCode>_ * #\ ##0.0_)_ ;_ * \(#\ ##0.0\)_ ;_ * "-"??_)_ ;_ @_ </c:formatCode>
                <c:ptCount val="26"/>
                <c:pt idx="0">
                  <c:v>133</c:v>
                </c:pt>
                <c:pt idx="1">
                  <c:v>126.4</c:v>
                </c:pt>
                <c:pt idx="2">
                  <c:v>119.80000000000001</c:v>
                </c:pt>
                <c:pt idx="3">
                  <c:v>113.20000000000002</c:v>
                </c:pt>
                <c:pt idx="4">
                  <c:v>106.60000000000002</c:v>
                </c:pt>
                <c:pt idx="5">
                  <c:v>100</c:v>
                </c:pt>
                <c:pt idx="6">
                  <c:v>80</c:v>
                </c:pt>
                <c:pt idx="7">
                  <c:v>60</c:v>
                </c:pt>
                <c:pt idx="8">
                  <c:v>39.999999999999993</c:v>
                </c:pt>
                <c:pt idx="9">
                  <c:v>19.999999999999993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65-40E2-A82C-23E8492B0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6255"/>
        <c:axId val="15166287"/>
      </c:areaChart>
      <c:catAx>
        <c:axId val="3436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5166287"/>
        <c:crosses val="autoZero"/>
        <c:auto val="1"/>
        <c:lblAlgn val="ctr"/>
        <c:lblOffset val="100"/>
        <c:tickLblSkip val="5"/>
        <c:noMultiLvlLbl val="0"/>
      </c:catAx>
      <c:valAx>
        <c:axId val="15166287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34362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G20c!$C$3</c:f>
              <c:strCache>
                <c:ptCount val="1"/>
                <c:pt idx="0">
                  <c:v>Pétrole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2F-4856-A0CF-66A02615E1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2F-4856-A0CF-66A02615E1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2F-4856-A0CF-66A02615E1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2F-4856-A0CF-66A02615E1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2F-4856-A0CF-66A02615E1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G20c!$E$2:$J$2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G20c!$E$3:$J$3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112.12121212121211</c:v>
                </c:pt>
                <c:pt idx="2">
                  <c:v>110.81081081081082</c:v>
                </c:pt>
                <c:pt idx="3">
                  <c:v>102.64227642276423</c:v>
                </c:pt>
                <c:pt idx="4">
                  <c:v>108.91089108910892</c:v>
                </c:pt>
                <c:pt idx="5">
                  <c:v>114.36363636363636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2F-4856-A0CF-66A02615E154}"/>
            </c:ext>
          </c:extLst>
        </c:ser>
        <c:ser>
          <c:idx val="1"/>
          <c:order val="1"/>
          <c:tx>
            <c:strRef>
              <c:f>G20c!$C$4</c:f>
              <c:strCache>
                <c:ptCount val="1"/>
                <c:pt idx="0">
                  <c:v>Charbon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2F-4856-A0CF-66A02615E1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2F-4856-A0CF-66A02615E1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2F-4856-A0CF-66A02615E1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2F-4856-A0CF-66A02615E1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2F-4856-A0CF-66A02615E154}"/>
                </c:ext>
              </c:extLst>
            </c:dLbl>
            <c:dLbl>
              <c:idx val="5"/>
              <c:layout>
                <c:manualLayout>
                  <c:x val="-0.10740229804770719"/>
                  <c:y val="-0.14433003430623184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2F-4856-A0CF-66A02615E1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4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G20c!$E$4:$J$4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97.709923664122144</c:v>
                </c:pt>
                <c:pt idx="2">
                  <c:v>94.53125</c:v>
                </c:pt>
                <c:pt idx="3">
                  <c:v>100</c:v>
                </c:pt>
                <c:pt idx="4">
                  <c:v>105.78512396694215</c:v>
                </c:pt>
                <c:pt idx="5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E2F-4856-A0CF-66A02615E154}"/>
            </c:ext>
          </c:extLst>
        </c:ser>
        <c:ser>
          <c:idx val="2"/>
          <c:order val="2"/>
          <c:tx>
            <c:strRef>
              <c:f>G20c!$C$5</c:f>
              <c:strCache>
                <c:ptCount val="1"/>
                <c:pt idx="0">
                  <c:v>Gaz </c:v>
                </c:pt>
              </c:strCache>
            </c:strRef>
          </c:tx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2F-4856-A0CF-66A02615E1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E2F-4856-A0CF-66A02615E1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E2F-4856-A0CF-66A02615E1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E2F-4856-A0CF-66A02615E1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E2F-4856-A0CF-66A02615E154}"/>
                </c:ext>
              </c:extLst>
            </c:dLbl>
            <c:dLbl>
              <c:idx val="5"/>
              <c:layout>
                <c:manualLayout>
                  <c:x val="-3.697080692211524E-2"/>
                  <c:y val="4.401611256926209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E2F-4856-A0CF-66A02615E1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G20c!$E$5:$J$5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96</c:v>
                </c:pt>
                <c:pt idx="2">
                  <c:v>90.972222222222214</c:v>
                </c:pt>
                <c:pt idx="3">
                  <c:v>123.28244274809158</c:v>
                </c:pt>
                <c:pt idx="4">
                  <c:v>97.832817337461307</c:v>
                </c:pt>
                <c:pt idx="5">
                  <c:v>97.151898734177209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4E2F-4856-A0CF-66A02615E154}"/>
            </c:ext>
          </c:extLst>
        </c:ser>
        <c:ser>
          <c:idx val="3"/>
          <c:order val="3"/>
          <c:tx>
            <c:strRef>
              <c:f>G20c!$C$6</c:f>
              <c:strCache>
                <c:ptCount val="1"/>
                <c:pt idx="0">
                  <c:v>Electricité 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E2F-4856-A0CF-66A02615E1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E2F-4856-A0CF-66A02615E1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E2F-4856-A0CF-66A02615E1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E2F-4856-A0CF-66A02615E1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E2F-4856-A0CF-66A02615E154}"/>
                </c:ext>
              </c:extLst>
            </c:dLbl>
            <c:dLbl>
              <c:idx val="5"/>
              <c:layout>
                <c:manualLayout>
                  <c:x val="-0.58492386407292285"/>
                  <c:y val="-0.12384535252138557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E2F-4856-A0CF-66A02615E1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G20c!$E$6:$J$6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103.47624634875608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4E2F-4856-A0CF-66A02615E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5071967"/>
        <c:axId val="1495076287"/>
      </c:lineChart>
      <c:catAx>
        <c:axId val="149507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95076287"/>
        <c:crosses val="autoZero"/>
        <c:auto val="1"/>
        <c:lblAlgn val="ctr"/>
        <c:lblOffset val="100"/>
        <c:noMultiLvlLbl val="0"/>
      </c:catAx>
      <c:valAx>
        <c:axId val="1495076287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495071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70234164181525E-2"/>
          <c:y val="2.7098718436308695E-2"/>
          <c:w val="0.92239887135289134"/>
          <c:h val="0.77737962886036216"/>
        </c:manualLayout>
      </c:layout>
      <c:barChart>
        <c:barDir val="col"/>
        <c:grouping val="clustered"/>
        <c:varyColors val="0"/>
        <c:ser>
          <c:idx val="2"/>
          <c:order val="0"/>
          <c:tx>
            <c:v>Ecarts à la norme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G21a!$A$3:$A$10</c:f>
              <c:strCache>
                <c:ptCount val="8"/>
                <c:pt idx="0">
                  <c:v>Kérosène  </c:v>
                </c:pt>
                <c:pt idx="1">
                  <c:v>Charbon </c:v>
                </c:pt>
                <c:pt idx="2">
                  <c:v>GPL  </c:v>
                </c:pt>
                <c:pt idx="3">
                  <c:v>Gaz naturel  </c:v>
                </c:pt>
                <c:pt idx="4">
                  <c:v>Fioul </c:v>
                </c:pt>
                <c:pt idx="5">
                  <c:v>Gazole </c:v>
                </c:pt>
                <c:pt idx="6">
                  <c:v>Essence  </c:v>
                </c:pt>
                <c:pt idx="7">
                  <c:v>Electricité </c:v>
                </c:pt>
              </c:strCache>
            </c:strRef>
          </c:cat>
          <c:val>
            <c:numRef>
              <c:f>G21a!$C$3:$C$10</c:f>
              <c:numCache>
                <c:formatCode>0.0</c:formatCode>
                <c:ptCount val="8"/>
                <c:pt idx="0">
                  <c:v>75.021761476321771</c:v>
                </c:pt>
                <c:pt idx="1">
                  <c:v>14.62</c:v>
                </c:pt>
                <c:pt idx="2">
                  <c:v>16.207797899481918</c:v>
                </c:pt>
                <c:pt idx="3">
                  <c:v>18.18888888888889</c:v>
                </c:pt>
                <c:pt idx="4">
                  <c:v>14.506840864340463</c:v>
                </c:pt>
                <c:pt idx="5">
                  <c:v>57.676725849931977</c:v>
                </c:pt>
                <c:pt idx="6">
                  <c:v>75.485419973490863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4-4F0A-8B18-714577B99686}"/>
            </c:ext>
          </c:extLst>
        </c:ser>
        <c:ser>
          <c:idx val="0"/>
          <c:order val="1"/>
          <c:tx>
            <c:v>Taux apparents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6E4-4F0A-8B18-714577B99686}"/>
                </c:ext>
              </c:extLst>
            </c:dLbl>
            <c:dLbl>
              <c:idx val="1"/>
              <c:layout>
                <c:manualLayout>
                  <c:x val="0"/>
                  <c:y val="5.8908810331174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E4-4F0A-8B18-714577B99686}"/>
                </c:ext>
              </c:extLst>
            </c:dLbl>
            <c:dLbl>
              <c:idx val="2"/>
              <c:layout>
                <c:manualLayout>
                  <c:x val="3.931947149525537E-17"/>
                  <c:y val="6.05765260885161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E4-4F0A-8B18-714577B996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G21a!$A$3:$A$10</c:f>
              <c:strCache>
                <c:ptCount val="8"/>
                <c:pt idx="0">
                  <c:v>Kérosène  </c:v>
                </c:pt>
                <c:pt idx="1">
                  <c:v>Charbon </c:v>
                </c:pt>
                <c:pt idx="2">
                  <c:v>GPL  </c:v>
                </c:pt>
                <c:pt idx="3">
                  <c:v>Gaz naturel  </c:v>
                </c:pt>
                <c:pt idx="4">
                  <c:v>Fioul </c:v>
                </c:pt>
                <c:pt idx="5">
                  <c:v>Gazole </c:v>
                </c:pt>
                <c:pt idx="6">
                  <c:v>Essence  </c:v>
                </c:pt>
                <c:pt idx="7">
                  <c:v>Electricité </c:v>
                </c:pt>
              </c:strCache>
            </c:strRef>
          </c:cat>
          <c:val>
            <c:numRef>
              <c:f>G21a!$B$3:$B$10</c:f>
              <c:numCache>
                <c:formatCode>0.0</c:formatCode>
                <c:ptCount val="8"/>
                <c:pt idx="0">
                  <c:v>0.78813446376819551</c:v>
                </c:pt>
                <c:pt idx="1">
                  <c:v>4.9673879688106188</c:v>
                </c:pt>
                <c:pt idx="2">
                  <c:v>5.2199187769262947</c:v>
                </c:pt>
                <c:pt idx="3">
                  <c:v>13.184339456548788</c:v>
                </c:pt>
                <c:pt idx="4">
                  <c:v>14.090705319786583</c:v>
                </c:pt>
                <c:pt idx="5">
                  <c:v>51.687232835157516</c:v>
                </c:pt>
                <c:pt idx="6">
                  <c:v>71.07496175933295</c:v>
                </c:pt>
                <c:pt idx="7">
                  <c:v>17.037617462809969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E4-4F0A-8B18-714577B99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952571824"/>
        <c:axId val="952579984"/>
      </c:barChart>
      <c:catAx>
        <c:axId val="95257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52579984"/>
        <c:crosses val="autoZero"/>
        <c:auto val="1"/>
        <c:lblAlgn val="ctr"/>
        <c:lblOffset val="100"/>
        <c:noMultiLvlLbl val="0"/>
      </c:catAx>
      <c:valAx>
        <c:axId val="952579984"/>
        <c:scaling>
          <c:orientation val="minMax"/>
          <c:max val="9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952571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835793036436291"/>
          <c:y val="5.7348660470813391E-2"/>
          <c:w val="0.44723338777463073"/>
          <c:h val="0.111486096300055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9B-42C3-84BF-297F2301F2FB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9B-42C3-84BF-297F2301F2FB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9B-42C3-84BF-297F2301F2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69B-42C3-84BF-297F2301F2F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69B-42C3-84BF-297F2301F2F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69B-42C3-84BF-297F2301F2F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69B-42C3-84BF-297F2301F2F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69B-42C3-84BF-297F2301F2FB}"/>
              </c:ext>
            </c:extLst>
          </c:dPt>
          <c:dLbls>
            <c:dLbl>
              <c:idx val="6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398237445959428"/>
                      <c:h val="0.1055001485001484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E69B-42C3-84BF-297F2301F2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G21b!$A$31:$A$38</c:f>
              <c:strCache>
                <c:ptCount val="8"/>
                <c:pt idx="0">
                  <c:v>Gaz naturel  </c:v>
                </c:pt>
                <c:pt idx="1">
                  <c:v>Charbon </c:v>
                </c:pt>
                <c:pt idx="2">
                  <c:v>Kérosène  </c:v>
                </c:pt>
                <c:pt idx="3">
                  <c:v>GPL  </c:v>
                </c:pt>
                <c:pt idx="4">
                  <c:v>Fioul </c:v>
                </c:pt>
                <c:pt idx="5">
                  <c:v>Gazole </c:v>
                </c:pt>
                <c:pt idx="6">
                  <c:v>Electricité </c:v>
                </c:pt>
                <c:pt idx="7">
                  <c:v>Essence  </c:v>
                </c:pt>
              </c:strCache>
            </c:strRef>
          </c:cat>
          <c:val>
            <c:numRef>
              <c:f>G21b!$B$31:$B$38</c:f>
              <c:numCache>
                <c:formatCode>0.0</c:formatCode>
                <c:ptCount val="8"/>
                <c:pt idx="0">
                  <c:v>5.4679683126710836</c:v>
                </c:pt>
                <c:pt idx="1">
                  <c:v>2.2067878448697753</c:v>
                </c:pt>
                <c:pt idx="2">
                  <c:v>0.13646581064796981</c:v>
                </c:pt>
                <c:pt idx="3">
                  <c:v>-0.29269669859142144</c:v>
                </c:pt>
                <c:pt idx="4">
                  <c:v>-1.8132504117964441</c:v>
                </c:pt>
                <c:pt idx="5">
                  <c:v>-2.2877928879956713</c:v>
                </c:pt>
                <c:pt idx="6">
                  <c:v>-2.8669421703348057</c:v>
                </c:pt>
                <c:pt idx="7">
                  <c:v>-12.253178172289481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9B-42C3-84BF-297F2301F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-27"/>
        <c:axId val="138397600"/>
        <c:axId val="138402400"/>
      </c:barChart>
      <c:catAx>
        <c:axId val="13839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402400"/>
        <c:crosses val="autoZero"/>
        <c:auto val="1"/>
        <c:lblAlgn val="ctr"/>
        <c:lblOffset val="100"/>
        <c:noMultiLvlLbl val="0"/>
      </c:catAx>
      <c:valAx>
        <c:axId val="13840240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8397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030198001740788E-2"/>
          <c:y val="5.0560179280532629E-2"/>
          <c:w val="0.87515527248910274"/>
          <c:h val="0.85924871265169867"/>
        </c:manualLayout>
      </c:layout>
      <c:areaChart>
        <c:grouping val="stacked"/>
        <c:varyColors val="0"/>
        <c:ser>
          <c:idx val="0"/>
          <c:order val="0"/>
          <c:tx>
            <c:strRef>
              <c:f>'G22'!$B$6</c:f>
              <c:strCache>
                <c:ptCount val="1"/>
                <c:pt idx="0">
                  <c:v>Accises </c:v>
                </c:pt>
              </c:strCache>
            </c:strRef>
          </c:tx>
          <c:spPr>
            <a:solidFill>
              <a:schemeClr val="accent1"/>
            </a:solidFill>
            <a:ln w="6350">
              <a:solidFill>
                <a:schemeClr val="tx1"/>
              </a:solidFill>
            </a:ln>
            <a:effectLst/>
          </c:spPr>
          <c:cat>
            <c:strRef>
              <c:f>'G22'!$E$1:$AD$1</c:f>
              <c:strCach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strCache>
            </c:strRef>
          </c:cat>
          <c:val>
            <c:numRef>
              <c:f>'G22'!$E$6:$AD$6</c:f>
              <c:numCache>
                <c:formatCode>_-* #\ ##0.0_-;\-* #\ ##0.0_-;_-* "-"??_-;_-@_-</c:formatCode>
                <c:ptCount val="26"/>
                <c:pt idx="0">
                  <c:v>42.116436769081609</c:v>
                </c:pt>
                <c:pt idx="1">
                  <c:v>40.798994605477375</c:v>
                </c:pt>
                <c:pt idx="2">
                  <c:v>39.446724985906037</c:v>
                </c:pt>
                <c:pt idx="3">
                  <c:v>38.065715767038782</c:v>
                </c:pt>
                <c:pt idx="4">
                  <c:v>36.694313421308792</c:v>
                </c:pt>
                <c:pt idx="5">
                  <c:v>35.320343309583969</c:v>
                </c:pt>
                <c:pt idx="6">
                  <c:v>34.083085301001155</c:v>
                </c:pt>
                <c:pt idx="7">
                  <c:v>32.878492534908709</c:v>
                </c:pt>
                <c:pt idx="8">
                  <c:v>31.704746412085303</c:v>
                </c:pt>
                <c:pt idx="9">
                  <c:v>30.555866204158121</c:v>
                </c:pt>
                <c:pt idx="10">
                  <c:v>29.436492305778607</c:v>
                </c:pt>
                <c:pt idx="11">
                  <c:v>28.472561467411836</c:v>
                </c:pt>
                <c:pt idx="12">
                  <c:v>27.532529328248966</c:v>
                </c:pt>
                <c:pt idx="13">
                  <c:v>26.616876562154729</c:v>
                </c:pt>
                <c:pt idx="14">
                  <c:v>25.723629851609555</c:v>
                </c:pt>
                <c:pt idx="15">
                  <c:v>24.852976460701147</c:v>
                </c:pt>
                <c:pt idx="16">
                  <c:v>24.151171758862194</c:v>
                </c:pt>
                <c:pt idx="17">
                  <c:v>23.466124937432262</c:v>
                </c:pt>
                <c:pt idx="18">
                  <c:v>22.797795821297019</c:v>
                </c:pt>
                <c:pt idx="19">
                  <c:v>22.150628952414142</c:v>
                </c:pt>
                <c:pt idx="20">
                  <c:v>21.518592361068769</c:v>
                </c:pt>
                <c:pt idx="21">
                  <c:v>21.036208465457939</c:v>
                </c:pt>
                <c:pt idx="22">
                  <c:v>20.563678029887367</c:v>
                </c:pt>
                <c:pt idx="23">
                  <c:v>20.101586766118722</c:v>
                </c:pt>
                <c:pt idx="24">
                  <c:v>19.648926909909246</c:v>
                </c:pt>
                <c:pt idx="25">
                  <c:v>19.205944699825853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8-49E4-99B8-DDABD3E1537D}"/>
            </c:ext>
          </c:extLst>
        </c:ser>
        <c:ser>
          <c:idx val="1"/>
          <c:order val="1"/>
          <c:tx>
            <c:v>TVA</c:v>
          </c:tx>
          <c:spPr>
            <a:solidFill>
              <a:schemeClr val="tx2">
                <a:lumMod val="10000"/>
                <a:lumOff val="90000"/>
              </a:schemeClr>
            </a:solidFill>
            <a:ln w="6350">
              <a:solidFill>
                <a:schemeClr val="tx1"/>
              </a:solidFill>
            </a:ln>
            <a:effectLst/>
          </c:spPr>
          <c:val>
            <c:numRef>
              <c:f>'G22'!$E$5:$AD$5</c:f>
              <c:numCache>
                <c:formatCode>_-* #\ ##0.0_-;\-* #\ ##0.0_-;_-* "-"??_-;_-@_-</c:formatCode>
                <c:ptCount val="26"/>
                <c:pt idx="0">
                  <c:v>35.322438500229261</c:v>
                </c:pt>
                <c:pt idx="1">
                  <c:v>35.128599225911991</c:v>
                </c:pt>
                <c:pt idx="2">
                  <c:v>34.946778512243228</c:v>
                </c:pt>
                <c:pt idx="3">
                  <c:v>34.762771108731883</c:v>
                </c:pt>
                <c:pt idx="4">
                  <c:v>34.581673403392756</c:v>
                </c:pt>
                <c:pt idx="5">
                  <c:v>34.398059082554546</c:v>
                </c:pt>
                <c:pt idx="6">
                  <c:v>34.364370816113485</c:v>
                </c:pt>
                <c:pt idx="7">
                  <c:v>34.330653480914499</c:v>
                </c:pt>
                <c:pt idx="8">
                  <c:v>34.298578690428492</c:v>
                </c:pt>
                <c:pt idx="9">
                  <c:v>34.239816792491254</c:v>
                </c:pt>
                <c:pt idx="10">
                  <c:v>34.186018201787164</c:v>
                </c:pt>
                <c:pt idx="11">
                  <c:v>33.984324090241039</c:v>
                </c:pt>
                <c:pt idx="12">
                  <c:v>33.78211146376632</c:v>
                </c:pt>
                <c:pt idx="13">
                  <c:v>33.59079718093767</c:v>
                </c:pt>
                <c:pt idx="14">
                  <c:v>33.409937650822314</c:v>
                </c:pt>
                <c:pt idx="15">
                  <c:v>33.226758838540398</c:v>
                </c:pt>
                <c:pt idx="16">
                  <c:v>33.007374122831443</c:v>
                </c:pt>
                <c:pt idx="17">
                  <c:v>32.787523579534458</c:v>
                </c:pt>
                <c:pt idx="18">
                  <c:v>32.558750486278562</c:v>
                </c:pt>
                <c:pt idx="19">
                  <c:v>32.327973429970719</c:v>
                </c:pt>
                <c:pt idx="20">
                  <c:v>32.093292410432184</c:v>
                </c:pt>
                <c:pt idx="21">
                  <c:v>31.870092450861012</c:v>
                </c:pt>
                <c:pt idx="22">
                  <c:v>31.645620325385238</c:v>
                </c:pt>
                <c:pt idx="23">
                  <c:v>31.416219626763958</c:v>
                </c:pt>
                <c:pt idx="24">
                  <c:v>31.187148278625671</c:v>
                </c:pt>
                <c:pt idx="25">
                  <c:v>30.949996959255753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98-49E4-99B8-DDABD3E1537D}"/>
            </c:ext>
          </c:extLst>
        </c:ser>
        <c:ser>
          <c:idx val="2"/>
          <c:order val="2"/>
          <c:tx>
            <c:strRef>
              <c:f>'G22'!$B$7</c:f>
              <c:strCache>
                <c:ptCount val="1"/>
                <c:pt idx="0">
                  <c:v>Malus auto</c:v>
                </c:pt>
              </c:strCache>
            </c:strRef>
          </c:tx>
          <c:spPr>
            <a:solidFill>
              <a:schemeClr val="accent5"/>
            </a:solidFill>
            <a:ln w="6350">
              <a:solidFill>
                <a:schemeClr val="tx1"/>
              </a:solidFill>
            </a:ln>
            <a:effectLst/>
          </c:spPr>
          <c:val>
            <c:numRef>
              <c:f>'G22'!$E$7:$AD$7</c:f>
              <c:numCache>
                <c:formatCode>_-* #\ ##0.0_-;\-* #\ ##0.0_-;_-* "-"??_-;_-@_-</c:formatCode>
                <c:ptCount val="26"/>
                <c:pt idx="0">
                  <c:v>0.93698746949282874</c:v>
                </c:pt>
                <c:pt idx="1">
                  <c:v>0.86890418827521554</c:v>
                </c:pt>
                <c:pt idx="2">
                  <c:v>0.80117676562352536</c:v>
                </c:pt>
                <c:pt idx="3">
                  <c:v>0.73409219477821896</c:v>
                </c:pt>
                <c:pt idx="4">
                  <c:v>0.66894151368369315</c:v>
                </c:pt>
                <c:pt idx="5">
                  <c:v>0.60507089505585754</c:v>
                </c:pt>
                <c:pt idx="6">
                  <c:v>0.50103239566160451</c:v>
                </c:pt>
                <c:pt idx="7">
                  <c:v>0.40040234988793538</c:v>
                </c:pt>
                <c:pt idx="8">
                  <c:v>0.30307991890987851</c:v>
                </c:pt>
                <c:pt idx="9">
                  <c:v>0.20899256194475366</c:v>
                </c:pt>
                <c:pt idx="10">
                  <c:v>0.11804817738698178</c:v>
                </c:pt>
                <c:pt idx="11">
                  <c:v>0.10514251072571983</c:v>
                </c:pt>
                <c:pt idx="12">
                  <c:v>9.2643769135493617E-2</c:v>
                </c:pt>
                <c:pt idx="13">
                  <c:v>8.0545398752919675E-2</c:v>
                </c:pt>
                <c:pt idx="14">
                  <c:v>6.8835023517667515E-2</c:v>
                </c:pt>
                <c:pt idx="15">
                  <c:v>5.7502995113657356E-2</c:v>
                </c:pt>
                <c:pt idx="16">
                  <c:v>4.98651293237403E-2</c:v>
                </c:pt>
                <c:pt idx="17">
                  <c:v>4.2472965066647307E-2</c:v>
                </c:pt>
                <c:pt idx="18">
                  <c:v>3.5320843815133104E-2</c:v>
                </c:pt>
                <c:pt idx="19">
                  <c:v>2.8401976833578355E-2</c:v>
                </c:pt>
                <c:pt idx="20">
                  <c:v>2.1710209105479144E-2</c:v>
                </c:pt>
                <c:pt idx="21">
                  <c:v>1.9203364950305134E-2</c:v>
                </c:pt>
                <c:pt idx="22">
                  <c:v>1.6775975590894266E-2</c:v>
                </c:pt>
                <c:pt idx="23">
                  <c:v>1.4426719568908184E-2</c:v>
                </c:pt>
                <c:pt idx="24">
                  <c:v>1.2153019782058084E-2</c:v>
                </c:pt>
                <c:pt idx="25">
                  <c:v>9.9533102428865563E-3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98-49E4-99B8-DDABD3E15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11040"/>
        <c:axId val="138411520"/>
      </c:areaChart>
      <c:catAx>
        <c:axId val="1384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8411520"/>
        <c:crosses val="autoZero"/>
        <c:auto val="1"/>
        <c:lblAlgn val="ctr"/>
        <c:lblOffset val="100"/>
        <c:tickLblSkip val="5"/>
        <c:noMultiLvlLbl val="0"/>
      </c:catAx>
      <c:valAx>
        <c:axId val="1384115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384110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64918754484444"/>
          <c:y val="5.3196402228846154E-2"/>
          <c:w val="0.52779725017850909"/>
          <c:h val="7.808779013291138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'G23 dat'!$A$2</c:f>
              <c:strCache>
                <c:ptCount val="1"/>
                <c:pt idx="0">
                  <c:v>SMPT public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'G23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'G23 dat'!$B$2:$AA$2</c:f>
              <c:numCache>
                <c:formatCode>0.00</c:formatCode>
                <c:ptCount val="26"/>
                <c:pt idx="0">
                  <c:v>0.94</c:v>
                </c:pt>
                <c:pt idx="1">
                  <c:v>1.87</c:v>
                </c:pt>
                <c:pt idx="2">
                  <c:v>1.61</c:v>
                </c:pt>
                <c:pt idx="3">
                  <c:v>1.8415749999999984</c:v>
                </c:pt>
                <c:pt idx="4">
                  <c:v>1.9697800000000101</c:v>
                </c:pt>
                <c:pt idx="5">
                  <c:v>2.2322950000000059</c:v>
                </c:pt>
                <c:pt idx="6">
                  <c:v>2.3930600000000077</c:v>
                </c:pt>
                <c:pt idx="7">
                  <c:v>2.5436500000000084</c:v>
                </c:pt>
                <c:pt idx="8">
                  <c:v>2.5334750000000072</c:v>
                </c:pt>
                <c:pt idx="9">
                  <c:v>2.5131250000000049</c:v>
                </c:pt>
                <c:pt idx="10">
                  <c:v>2.5131250000000049</c:v>
                </c:pt>
                <c:pt idx="11">
                  <c:v>2.5029500000000038</c:v>
                </c:pt>
                <c:pt idx="12">
                  <c:v>2.4927750000000248</c:v>
                </c:pt>
                <c:pt idx="13">
                  <c:v>2.4826000000000237</c:v>
                </c:pt>
                <c:pt idx="14">
                  <c:v>2.4724250000000225</c:v>
                </c:pt>
                <c:pt idx="15">
                  <c:v>2.4622499999999992</c:v>
                </c:pt>
                <c:pt idx="16">
                  <c:v>2.4622499999999992</c:v>
                </c:pt>
                <c:pt idx="17">
                  <c:v>2.4622499999999992</c:v>
                </c:pt>
                <c:pt idx="18">
                  <c:v>2.4622499999999992</c:v>
                </c:pt>
                <c:pt idx="19">
                  <c:v>2.4622499999999992</c:v>
                </c:pt>
                <c:pt idx="20">
                  <c:v>2.4622499999999992</c:v>
                </c:pt>
                <c:pt idx="21">
                  <c:v>2.4622499999999992</c:v>
                </c:pt>
                <c:pt idx="22">
                  <c:v>2.4622499999999992</c:v>
                </c:pt>
                <c:pt idx="23">
                  <c:v>2.4622499999999992</c:v>
                </c:pt>
                <c:pt idx="24">
                  <c:v>2.4622499999999992</c:v>
                </c:pt>
                <c:pt idx="25">
                  <c:v>2.4622499999999992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1-43D8-8A49-DCDC7FC0CEE6}"/>
            </c:ext>
          </c:extLst>
        </c:ser>
        <c:ser>
          <c:idx val="1"/>
          <c:order val="1"/>
          <c:tx>
            <c:strRef>
              <c:f>'G23 dat'!$A$3</c:f>
              <c:strCache>
                <c:ptCount val="1"/>
                <c:pt idx="0">
                  <c:v>SMPT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'G23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'G23 dat'!$B$3:$AA$3</c:f>
              <c:numCache>
                <c:formatCode>0.00</c:formatCode>
                <c:ptCount val="26"/>
                <c:pt idx="0">
                  <c:v>1.5456400000000148</c:v>
                </c:pt>
                <c:pt idx="1">
                  <c:v>1.8598129999999991</c:v>
                </c:pt>
                <c:pt idx="2">
                  <c:v>2.1282110000000021</c:v>
                </c:pt>
                <c:pt idx="3">
                  <c:v>2.2078749999999925</c:v>
                </c:pt>
                <c:pt idx="4">
                  <c:v>2.2994500000000251</c:v>
                </c:pt>
                <c:pt idx="5">
                  <c:v>2.5538250000000096</c:v>
                </c:pt>
                <c:pt idx="6">
                  <c:v>2.5538250000000096</c:v>
                </c:pt>
                <c:pt idx="7">
                  <c:v>2.5436500000000084</c:v>
                </c:pt>
                <c:pt idx="8">
                  <c:v>2.5334750000000072</c:v>
                </c:pt>
                <c:pt idx="9">
                  <c:v>2.5131250000000049</c:v>
                </c:pt>
                <c:pt idx="10">
                  <c:v>2.5131250000000049</c:v>
                </c:pt>
                <c:pt idx="11">
                  <c:v>2.5029500000000038</c:v>
                </c:pt>
                <c:pt idx="12">
                  <c:v>2.4927750000000248</c:v>
                </c:pt>
                <c:pt idx="13">
                  <c:v>2.4826000000000237</c:v>
                </c:pt>
                <c:pt idx="14">
                  <c:v>2.4724250000000225</c:v>
                </c:pt>
                <c:pt idx="15">
                  <c:v>2.4622499999999992</c:v>
                </c:pt>
                <c:pt idx="16">
                  <c:v>2.4622499999999992</c:v>
                </c:pt>
                <c:pt idx="17">
                  <c:v>2.4622499999999992</c:v>
                </c:pt>
                <c:pt idx="18">
                  <c:v>2.4622499999999992</c:v>
                </c:pt>
                <c:pt idx="19">
                  <c:v>2.4622499999999992</c:v>
                </c:pt>
                <c:pt idx="20">
                  <c:v>2.4622499999999992</c:v>
                </c:pt>
                <c:pt idx="21">
                  <c:v>2.4622499999999992</c:v>
                </c:pt>
                <c:pt idx="22">
                  <c:v>2.4622499999999992</c:v>
                </c:pt>
                <c:pt idx="23">
                  <c:v>2.4622499999999992</c:v>
                </c:pt>
                <c:pt idx="24">
                  <c:v>2.4622499999999992</c:v>
                </c:pt>
                <c:pt idx="25">
                  <c:v>2.4622499999999992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1-43D8-8A49-DCDC7FC0CEE6}"/>
            </c:ext>
          </c:extLst>
        </c:ser>
        <c:ser>
          <c:idx val="2"/>
          <c:order val="2"/>
          <c:tx>
            <c:strRef>
              <c:f>'G23 dat'!$A$4</c:f>
              <c:strCache>
                <c:ptCount val="1"/>
                <c:pt idx="0">
                  <c:v>IPC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'G23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'G23 dat'!$B$4:$AA$4</c:f>
              <c:numCache>
                <c:formatCode>0.00</c:formatCode>
                <c:ptCount val="26"/>
                <c:pt idx="0">
                  <c:v>0.94</c:v>
                </c:pt>
                <c:pt idx="1">
                  <c:v>1.87</c:v>
                </c:pt>
                <c:pt idx="2">
                  <c:v>1.61</c:v>
                </c:pt>
                <c:pt idx="3">
                  <c:v>1.75</c:v>
                </c:pt>
                <c:pt idx="4">
                  <c:v>1.75</c:v>
                </c:pt>
                <c:pt idx="5">
                  <c:v>1.75</c:v>
                </c:pt>
                <c:pt idx="6">
                  <c:v>1.75</c:v>
                </c:pt>
                <c:pt idx="7">
                  <c:v>1.75</c:v>
                </c:pt>
                <c:pt idx="8">
                  <c:v>1.75</c:v>
                </c:pt>
                <c:pt idx="9">
                  <c:v>1.75</c:v>
                </c:pt>
                <c:pt idx="10">
                  <c:v>1.75</c:v>
                </c:pt>
                <c:pt idx="11">
                  <c:v>1.75</c:v>
                </c:pt>
                <c:pt idx="12">
                  <c:v>1.75</c:v>
                </c:pt>
                <c:pt idx="13">
                  <c:v>1.75</c:v>
                </c:pt>
                <c:pt idx="14">
                  <c:v>1.75</c:v>
                </c:pt>
                <c:pt idx="15">
                  <c:v>1.75</c:v>
                </c:pt>
                <c:pt idx="16">
                  <c:v>1.75</c:v>
                </c:pt>
                <c:pt idx="17">
                  <c:v>1.75</c:v>
                </c:pt>
                <c:pt idx="18">
                  <c:v>1.75</c:v>
                </c:pt>
                <c:pt idx="19">
                  <c:v>1.75</c:v>
                </c:pt>
                <c:pt idx="20">
                  <c:v>1.75</c:v>
                </c:pt>
                <c:pt idx="21">
                  <c:v>1.75</c:v>
                </c:pt>
                <c:pt idx="22">
                  <c:v>1.75</c:v>
                </c:pt>
                <c:pt idx="23">
                  <c:v>1.75</c:v>
                </c:pt>
                <c:pt idx="24">
                  <c:v>1.75</c:v>
                </c:pt>
                <c:pt idx="25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01-43D8-8A49-DCDC7FC0C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978992"/>
        <c:axId val="652984752"/>
      </c:lineChart>
      <c:catAx>
        <c:axId val="65297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84752"/>
        <c:crosses val="autoZero"/>
        <c:auto val="1"/>
        <c:lblAlgn val="ctr"/>
        <c:lblOffset val="100"/>
        <c:tickLblSkip val="5"/>
        <c:noMultiLvlLbl val="0"/>
      </c:catAx>
      <c:valAx>
        <c:axId val="65298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2978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0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6"/>
          <c:order val="0"/>
          <c:tx>
            <c:strRef>
              <c:f>'G25 dat'!$A$8</c:f>
              <c:strCache>
                <c:ptCount val="1"/>
                <c:pt idx="0">
                  <c:v>Intérêts versés aux agents domestiques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'G25 dat'!$B$8:$AA$8</c:f>
              <c:numCache>
                <c:formatCode>0.0</c:formatCode>
                <c:ptCount val="26"/>
                <c:pt idx="2">
                  <c:v>8.1948864837336544E-2</c:v>
                </c:pt>
                <c:pt idx="3">
                  <c:v>0.18180814591325123</c:v>
                </c:pt>
                <c:pt idx="4">
                  <c:v>0.27612677814770903</c:v>
                </c:pt>
                <c:pt idx="5">
                  <c:v>0.37841223212726294</c:v>
                </c:pt>
                <c:pt idx="6">
                  <c:v>0.47582462458089569</c:v>
                </c:pt>
                <c:pt idx="7">
                  <c:v>0.56589289524124475</c:v>
                </c:pt>
                <c:pt idx="8">
                  <c:v>0.6505780809635906</c:v>
                </c:pt>
                <c:pt idx="9">
                  <c:v>0.7186508688662645</c:v>
                </c:pt>
                <c:pt idx="10">
                  <c:v>0.78513386357473736</c:v>
                </c:pt>
                <c:pt idx="11">
                  <c:v>0.84576558476482577</c:v>
                </c:pt>
                <c:pt idx="12">
                  <c:v>0.90153477250433101</c:v>
                </c:pt>
                <c:pt idx="13">
                  <c:v>0.9573805100574635</c:v>
                </c:pt>
                <c:pt idx="14">
                  <c:v>1.0133399519278492</c:v>
                </c:pt>
                <c:pt idx="15">
                  <c:v>1.0640549003863642</c:v>
                </c:pt>
                <c:pt idx="16">
                  <c:v>1.090599776519209</c:v>
                </c:pt>
                <c:pt idx="17">
                  <c:v>1.1149406237051633</c:v>
                </c:pt>
                <c:pt idx="18">
                  <c:v>1.092929092031051</c:v>
                </c:pt>
                <c:pt idx="19">
                  <c:v>1.1071112383974704</c:v>
                </c:pt>
                <c:pt idx="20">
                  <c:v>1.1123020190623594</c:v>
                </c:pt>
                <c:pt idx="21">
                  <c:v>1.0836712482966298</c:v>
                </c:pt>
                <c:pt idx="22">
                  <c:v>1.1184971748866768</c:v>
                </c:pt>
                <c:pt idx="23">
                  <c:v>1.1279094175363991</c:v>
                </c:pt>
                <c:pt idx="24">
                  <c:v>1.1706312075057146</c:v>
                </c:pt>
                <c:pt idx="25">
                  <c:v>1.1609742832011207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6E-4238-842E-4C99F2B8CB4C}"/>
            </c:ext>
          </c:extLst>
        </c:ser>
        <c:ser>
          <c:idx val="0"/>
          <c:order val="1"/>
          <c:tx>
            <c:strRef>
              <c:f>'G25 dat'!$A$2</c:f>
              <c:strCache>
                <c:ptCount val="1"/>
                <c:pt idx="0">
                  <c:v>Total des dépenses primaires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dat'!$B$2:$AB$2</c:f>
              <c:numCache>
                <c:formatCode>0.0</c:formatCode>
                <c:ptCount val="27"/>
                <c:pt idx="2">
                  <c:v>0.30533451848821619</c:v>
                </c:pt>
                <c:pt idx="3">
                  <c:v>0.31589727684913094</c:v>
                </c:pt>
                <c:pt idx="4">
                  <c:v>0.1446554660105866</c:v>
                </c:pt>
                <c:pt idx="5">
                  <c:v>-1.7003237854752273E-2</c:v>
                </c:pt>
                <c:pt idx="6">
                  <c:v>-0.29746063798449635</c:v>
                </c:pt>
                <c:pt idx="7">
                  <c:v>-0.53213316750247741</c:v>
                </c:pt>
                <c:pt idx="8">
                  <c:v>-0.75995358417692604</c:v>
                </c:pt>
                <c:pt idx="9">
                  <c:v>-0.82767039379330276</c:v>
                </c:pt>
                <c:pt idx="10">
                  <c:v>-0.88835946653899456</c:v>
                </c:pt>
                <c:pt idx="11">
                  <c:v>-0.89398886367374208</c:v>
                </c:pt>
                <c:pt idx="12">
                  <c:v>-0.87266288749072485</c:v>
                </c:pt>
                <c:pt idx="13">
                  <c:v>-0.87532457245432238</c:v>
                </c:pt>
                <c:pt idx="14">
                  <c:v>-0.89647167476499789</c:v>
                </c:pt>
                <c:pt idx="15">
                  <c:v>-0.90180928039625807</c:v>
                </c:pt>
                <c:pt idx="16">
                  <c:v>-0.90922226415196428</c:v>
                </c:pt>
                <c:pt idx="17">
                  <c:v>-0.91203403824988538</c:v>
                </c:pt>
                <c:pt idx="18">
                  <c:v>-0.86813484624098058</c:v>
                </c:pt>
                <c:pt idx="19">
                  <c:v>-0.81439535108508965</c:v>
                </c:pt>
                <c:pt idx="20">
                  <c:v>-0.7497708823374829</c:v>
                </c:pt>
                <c:pt idx="21">
                  <c:v>-0.66392040182795942</c:v>
                </c:pt>
                <c:pt idx="22">
                  <c:v>-0.58077887263986971</c:v>
                </c:pt>
                <c:pt idx="23">
                  <c:v>-0.47221812380075301</c:v>
                </c:pt>
                <c:pt idx="24">
                  <c:v>-0.36096483388926714</c:v>
                </c:pt>
                <c:pt idx="25">
                  <c:v>-0.27202887960631439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6E-4238-842E-4C99F2B8CB4C}"/>
            </c:ext>
          </c:extLst>
        </c:ser>
        <c:ser>
          <c:idx val="5"/>
          <c:order val="2"/>
          <c:tx>
            <c:strRef>
              <c:f>'G25 dat'!$A$7</c:f>
              <c:strCache>
                <c:ptCount val="1"/>
                <c:pt idx="0">
                  <c:v>Transferts en nature des APU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dat'!$B$7:$AB$7</c:f>
              <c:numCache>
                <c:formatCode>0.0</c:formatCode>
                <c:ptCount val="27"/>
                <c:pt idx="2">
                  <c:v>7.4887013014342918E-2</c:v>
                </c:pt>
                <c:pt idx="3">
                  <c:v>0.12145892775100708</c:v>
                </c:pt>
                <c:pt idx="4">
                  <c:v>0.15758484225301023</c:v>
                </c:pt>
                <c:pt idx="5">
                  <c:v>0.18829729424252045</c:v>
                </c:pt>
                <c:pt idx="6">
                  <c:v>0.15238150155360236</c:v>
                </c:pt>
                <c:pt idx="7">
                  <c:v>0.12750844191191124</c:v>
                </c:pt>
                <c:pt idx="8">
                  <c:v>0.10826049674465726</c:v>
                </c:pt>
                <c:pt idx="9">
                  <c:v>0.11113648347629784</c:v>
                </c:pt>
                <c:pt idx="10">
                  <c:v>0.11682065898923344</c:v>
                </c:pt>
                <c:pt idx="11">
                  <c:v>0.15248616292136719</c:v>
                </c:pt>
                <c:pt idx="12">
                  <c:v>0.19234098877010564</c:v>
                </c:pt>
                <c:pt idx="13">
                  <c:v>0.22823297005570559</c:v>
                </c:pt>
                <c:pt idx="14">
                  <c:v>0.25926392333933701</c:v>
                </c:pt>
                <c:pt idx="15">
                  <c:v>0.29402370586722615</c:v>
                </c:pt>
                <c:pt idx="16">
                  <c:v>0.30272757813963569</c:v>
                </c:pt>
                <c:pt idx="17">
                  <c:v>0.30976271775255337</c:v>
                </c:pt>
                <c:pt idx="18">
                  <c:v>0.32200864002961999</c:v>
                </c:pt>
                <c:pt idx="19">
                  <c:v>0.33419793539481324</c:v>
                </c:pt>
                <c:pt idx="20">
                  <c:v>0.34956943296790954</c:v>
                </c:pt>
                <c:pt idx="21">
                  <c:v>0.36913772152186652</c:v>
                </c:pt>
                <c:pt idx="22">
                  <c:v>0.3885388817741231</c:v>
                </c:pt>
                <c:pt idx="23">
                  <c:v>0.41084944243188026</c:v>
                </c:pt>
                <c:pt idx="24">
                  <c:v>0.43177539120553021</c:v>
                </c:pt>
                <c:pt idx="25">
                  <c:v>0.45640385129992667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6E-4238-842E-4C99F2B8CB4C}"/>
            </c:ext>
          </c:extLst>
        </c:ser>
        <c:ser>
          <c:idx val="4"/>
          <c:order val="3"/>
          <c:tx>
            <c:strRef>
              <c:f>'G25 dat'!$A$6</c:f>
              <c:strCache>
                <c:ptCount val="1"/>
                <c:pt idx="0">
                  <c:v>Consommation intermédiaire des APU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dat'!$B$6:$AB$6</c:f>
              <c:numCache>
                <c:formatCode>0.0</c:formatCode>
                <c:ptCount val="27"/>
                <c:pt idx="2">
                  <c:v>7.3184414218481209E-2</c:v>
                </c:pt>
                <c:pt idx="3">
                  <c:v>0.11158450582792767</c:v>
                </c:pt>
                <c:pt idx="4">
                  <c:v>0.13595640435372314</c:v>
                </c:pt>
                <c:pt idx="5">
                  <c:v>0.14131098155503352</c:v>
                </c:pt>
                <c:pt idx="6">
                  <c:v>0.13416955975194611</c:v>
                </c:pt>
                <c:pt idx="7">
                  <c:v>0.12822967381554662</c:v>
                </c:pt>
                <c:pt idx="8">
                  <c:v>0.12285906436465766</c:v>
                </c:pt>
                <c:pt idx="9">
                  <c:v>0.12745961762036906</c:v>
                </c:pt>
                <c:pt idx="10">
                  <c:v>0.13231218375395937</c:v>
                </c:pt>
                <c:pt idx="11">
                  <c:v>0.13085590078109455</c:v>
                </c:pt>
                <c:pt idx="12">
                  <c:v>0.13125755151977891</c:v>
                </c:pt>
                <c:pt idx="13">
                  <c:v>0.13008937914225349</c:v>
                </c:pt>
                <c:pt idx="14">
                  <c:v>0.12707805054053622</c:v>
                </c:pt>
                <c:pt idx="15">
                  <c:v>0.12599721129549213</c:v>
                </c:pt>
                <c:pt idx="16">
                  <c:v>0.12798379676531013</c:v>
                </c:pt>
                <c:pt idx="17">
                  <c:v>0.13007745545280347</c:v>
                </c:pt>
                <c:pt idx="18">
                  <c:v>0.13537015349437187</c:v>
                </c:pt>
                <c:pt idx="19">
                  <c:v>0.14122522252018044</c:v>
                </c:pt>
                <c:pt idx="20">
                  <c:v>0.1487969398149076</c:v>
                </c:pt>
                <c:pt idx="21">
                  <c:v>0.15916764854823473</c:v>
                </c:pt>
                <c:pt idx="22">
                  <c:v>0.16974494666376128</c:v>
                </c:pt>
                <c:pt idx="23">
                  <c:v>0.18181780023733918</c:v>
                </c:pt>
                <c:pt idx="24">
                  <c:v>0.19352622267024522</c:v>
                </c:pt>
                <c:pt idx="25">
                  <c:v>0.20679788257063159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6E-4238-842E-4C99F2B8CB4C}"/>
            </c:ext>
          </c:extLst>
        </c:ser>
        <c:ser>
          <c:idx val="1"/>
          <c:order val="4"/>
          <c:tx>
            <c:strRef>
              <c:f>'G25 dat'!$A$3</c:f>
              <c:strCache>
                <c:ptCount val="1"/>
                <c:pt idx="0">
                  <c:v>Investissement des APU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dat'!$B$3:$AB$3</c:f>
              <c:numCache>
                <c:formatCode>0.0</c:formatCode>
                <c:ptCount val="27"/>
                <c:pt idx="2">
                  <c:v>3.7862766467131159E-2</c:v>
                </c:pt>
                <c:pt idx="3">
                  <c:v>5.1687522143747167E-2</c:v>
                </c:pt>
                <c:pt idx="4">
                  <c:v>5.6846492808046989E-2</c:v>
                </c:pt>
                <c:pt idx="5">
                  <c:v>4.8892684617710458E-2</c:v>
                </c:pt>
                <c:pt idx="6">
                  <c:v>1.1001669314031126E-2</c:v>
                </c:pt>
                <c:pt idx="7">
                  <c:v>-2.4882336008198891E-2</c:v>
                </c:pt>
                <c:pt idx="8">
                  <c:v>-5.9248732805214921E-2</c:v>
                </c:pt>
                <c:pt idx="9">
                  <c:v>-8.4745108202287867E-2</c:v>
                </c:pt>
                <c:pt idx="10">
                  <c:v>-0.10918855513049319</c:v>
                </c:pt>
                <c:pt idx="11">
                  <c:v>-0.11185980074565105</c:v>
                </c:pt>
                <c:pt idx="12">
                  <c:v>-0.11281987568476382</c:v>
                </c:pt>
                <c:pt idx="13">
                  <c:v>-0.11444374226789478</c:v>
                </c:pt>
                <c:pt idx="14">
                  <c:v>-0.11680226186259368</c:v>
                </c:pt>
                <c:pt idx="15">
                  <c:v>-0.11710207184067567</c:v>
                </c:pt>
                <c:pt idx="16">
                  <c:v>-0.12506700645657798</c:v>
                </c:pt>
                <c:pt idx="17">
                  <c:v>-0.13227714353706777</c:v>
                </c:pt>
                <c:pt idx="18">
                  <c:v>-0.13662804965039488</c:v>
                </c:pt>
                <c:pt idx="19">
                  <c:v>-0.14003261746019202</c:v>
                </c:pt>
                <c:pt idx="20">
                  <c:v>-0.14202191853848944</c:v>
                </c:pt>
                <c:pt idx="21">
                  <c:v>-0.1426810152386091</c:v>
                </c:pt>
                <c:pt idx="22">
                  <c:v>-0.14306352462710681</c:v>
                </c:pt>
                <c:pt idx="23">
                  <c:v>-0.14229073894867028</c:v>
                </c:pt>
                <c:pt idx="24">
                  <c:v>-0.14166205251489217</c:v>
                </c:pt>
                <c:pt idx="25">
                  <c:v>-0.13969160497240729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6E-4238-842E-4C99F2B8CB4C}"/>
            </c:ext>
          </c:extLst>
        </c:ser>
        <c:ser>
          <c:idx val="3"/>
          <c:order val="5"/>
          <c:tx>
            <c:strRef>
              <c:f>'G25 dat'!$A$5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dat'!$B$5:$AB$5</c:f>
              <c:numCache>
                <c:formatCode>0.0</c:formatCode>
                <c:ptCount val="27"/>
                <c:pt idx="2">
                  <c:v>0.12324382727945404</c:v>
                </c:pt>
                <c:pt idx="3">
                  <c:v>9.4773223810408869E-2</c:v>
                </c:pt>
                <c:pt idx="4">
                  <c:v>-7.9328197529283662E-2</c:v>
                </c:pt>
                <c:pt idx="5">
                  <c:v>-0.18861078960976396</c:v>
                </c:pt>
                <c:pt idx="6">
                  <c:v>-0.30857515284942894</c:v>
                </c:pt>
                <c:pt idx="7">
                  <c:v>-0.41512984266414565</c:v>
                </c:pt>
                <c:pt idx="8">
                  <c:v>-0.52472752983047943</c:v>
                </c:pt>
                <c:pt idx="9">
                  <c:v>-0.54141746505696808</c:v>
                </c:pt>
                <c:pt idx="10">
                  <c:v>-0.55631361621686359</c:v>
                </c:pt>
                <c:pt idx="11">
                  <c:v>-0.56869849909131154</c:v>
                </c:pt>
                <c:pt idx="12">
                  <c:v>-0.56858910362925563</c:v>
                </c:pt>
                <c:pt idx="13">
                  <c:v>-0.58318837757841036</c:v>
                </c:pt>
                <c:pt idx="14">
                  <c:v>-0.60460702934334032</c:v>
                </c:pt>
                <c:pt idx="15">
                  <c:v>-0.6256472676375473</c:v>
                </c:pt>
                <c:pt idx="16">
                  <c:v>-0.62594776304969657</c:v>
                </c:pt>
                <c:pt idx="17">
                  <c:v>-0.62378898682698014</c:v>
                </c:pt>
                <c:pt idx="18">
                  <c:v>-0.59946281825615766</c:v>
                </c:pt>
                <c:pt idx="19">
                  <c:v>-0.57033498988980669</c:v>
                </c:pt>
                <c:pt idx="20">
                  <c:v>-0.54260963889602798</c:v>
                </c:pt>
                <c:pt idx="21">
                  <c:v>-0.51123315481401921</c:v>
                </c:pt>
                <c:pt idx="22">
                  <c:v>-0.48491664704491666</c:v>
                </c:pt>
                <c:pt idx="23">
                  <c:v>-0.44417192378169967</c:v>
                </c:pt>
                <c:pt idx="24">
                  <c:v>-0.39779213928166746</c:v>
                </c:pt>
                <c:pt idx="25">
                  <c:v>-0.34977700619479979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6E-4238-842E-4C99F2B8CB4C}"/>
            </c:ext>
          </c:extLst>
        </c:ser>
        <c:ser>
          <c:idx val="2"/>
          <c:order val="6"/>
          <c:tx>
            <c:strRef>
              <c:f>'G25 dat'!$A$4</c:f>
              <c:strCache>
                <c:ptCount val="1"/>
                <c:pt idx="0">
                  <c:v>Salaires des APU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'G25 dat'!$B$1:$AB$1</c:f>
              <c:numCache>
                <c:formatCode>General</c:formatCode>
                <c:ptCount val="27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dat'!$B$4:$AB$4</c:f>
              <c:numCache>
                <c:formatCode>0.0</c:formatCode>
                <c:ptCount val="27"/>
                <c:pt idx="2">
                  <c:v>-3.8435024911931404E-3</c:v>
                </c:pt>
                <c:pt idx="3">
                  <c:v>-6.3606902683959854E-2</c:v>
                </c:pt>
                <c:pt idx="4">
                  <c:v>-0.12640407587491009</c:v>
                </c:pt>
                <c:pt idx="5">
                  <c:v>-0.20689340866025274</c:v>
                </c:pt>
                <c:pt idx="6">
                  <c:v>-0.28643821575464701</c:v>
                </c:pt>
                <c:pt idx="7">
                  <c:v>-0.34785910455759073</c:v>
                </c:pt>
                <c:pt idx="8">
                  <c:v>-0.40709688265054655</c:v>
                </c:pt>
                <c:pt idx="9">
                  <c:v>-0.44010392163071377</c:v>
                </c:pt>
                <c:pt idx="10">
                  <c:v>-0.47199013793483047</c:v>
                </c:pt>
                <c:pt idx="11">
                  <c:v>-0.49677262753924123</c:v>
                </c:pt>
                <c:pt idx="12">
                  <c:v>-0.51485244846658995</c:v>
                </c:pt>
                <c:pt idx="13">
                  <c:v>-0.53601480180597638</c:v>
                </c:pt>
                <c:pt idx="14">
                  <c:v>-0.56140435743893713</c:v>
                </c:pt>
                <c:pt idx="15">
                  <c:v>-0.57908085808075338</c:v>
                </c:pt>
                <c:pt idx="16">
                  <c:v>-0.58891886955063555</c:v>
                </c:pt>
                <c:pt idx="17">
                  <c:v>-0.59580808109119432</c:v>
                </c:pt>
                <c:pt idx="18">
                  <c:v>-0.58942277185841996</c:v>
                </c:pt>
                <c:pt idx="19">
                  <c:v>-0.57945090165008462</c:v>
                </c:pt>
                <c:pt idx="20">
                  <c:v>-0.56350569768578262</c:v>
                </c:pt>
                <c:pt idx="21">
                  <c:v>-0.53831160184543247</c:v>
                </c:pt>
                <c:pt idx="22">
                  <c:v>-0.51108252940573073</c:v>
                </c:pt>
                <c:pt idx="23">
                  <c:v>-0.4784227037396025</c:v>
                </c:pt>
                <c:pt idx="24">
                  <c:v>-0.44681225596848295</c:v>
                </c:pt>
                <c:pt idx="25">
                  <c:v>-0.44576200230966556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F6E-4238-842E-4C99F2B8C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7895616"/>
        <c:axId val="1067912416"/>
      </c:lineChart>
      <c:catAx>
        <c:axId val="106789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67912416"/>
        <c:crosses val="autoZero"/>
        <c:auto val="1"/>
        <c:lblAlgn val="ctr"/>
        <c:lblOffset val="100"/>
        <c:tickLblSkip val="5"/>
        <c:noMultiLvlLbl val="0"/>
      </c:catAx>
      <c:valAx>
        <c:axId val="1067912416"/>
        <c:scaling>
          <c:orientation val="minMax"/>
          <c:max val="1.5"/>
          <c:min val="-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6789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328616999798117"/>
          <c:y val="6.8730821665411279E-2"/>
          <c:w val="0.33217169392287504"/>
          <c:h val="0.905519637647041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'G25 dat'!$A$15</c:f>
              <c:strCache>
                <c:ptCount val="1"/>
                <c:pt idx="0">
                  <c:v>Total des recettes publiques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'G25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dat'!$B$15:$AA$15</c:f>
              <c:numCache>
                <c:formatCode>0.0</c:formatCode>
                <c:ptCount val="26"/>
                <c:pt idx="2">
                  <c:v>-0.30447927191603164</c:v>
                </c:pt>
                <c:pt idx="3">
                  <c:v>-0.36497412888783742</c:v>
                </c:pt>
                <c:pt idx="4">
                  <c:v>-0.42315013124624379</c:v>
                </c:pt>
                <c:pt idx="5">
                  <c:v>-0.48078835061221703</c:v>
                </c:pt>
                <c:pt idx="6">
                  <c:v>-0.52883418750108824</c:v>
                </c:pt>
                <c:pt idx="7">
                  <c:v>-0.57344247601630904</c:v>
                </c:pt>
                <c:pt idx="8">
                  <c:v>-0.6149714339975656</c:v>
                </c:pt>
                <c:pt idx="9">
                  <c:v>-0.65215459706866064</c:v>
                </c:pt>
                <c:pt idx="10">
                  <c:v>-0.6870229910870993</c:v>
                </c:pt>
                <c:pt idx="11">
                  <c:v>-0.71748516057813561</c:v>
                </c:pt>
                <c:pt idx="12">
                  <c:v>-0.74558042614439834</c:v>
                </c:pt>
                <c:pt idx="13">
                  <c:v>-0.7719016142683639</c:v>
                </c:pt>
                <c:pt idx="14">
                  <c:v>-0.7964930836944486</c:v>
                </c:pt>
                <c:pt idx="15">
                  <c:v>-0.81899986936388913</c:v>
                </c:pt>
                <c:pt idx="16">
                  <c:v>-0.83623130710840599</c:v>
                </c:pt>
                <c:pt idx="17">
                  <c:v>-0.8521908395558313</c:v>
                </c:pt>
                <c:pt idx="18">
                  <c:v>-0.86677669073695718</c:v>
                </c:pt>
                <c:pt idx="19">
                  <c:v>-0.88008480531809496</c:v>
                </c:pt>
                <c:pt idx="20">
                  <c:v>-0.89230891402803536</c:v>
                </c:pt>
                <c:pt idx="21">
                  <c:v>-0.89910455546697854</c:v>
                </c:pt>
                <c:pt idx="22">
                  <c:v>-0.90529264087892258</c:v>
                </c:pt>
                <c:pt idx="23">
                  <c:v>-0.9108674005580788</c:v>
                </c:pt>
                <c:pt idx="24">
                  <c:v>-0.91589243428981248</c:v>
                </c:pt>
                <c:pt idx="25">
                  <c:v>-0.92034232072616362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59-42BD-BE96-36B86C0A2385}"/>
            </c:ext>
          </c:extLst>
        </c:ser>
        <c:ser>
          <c:idx val="1"/>
          <c:order val="1"/>
          <c:tx>
            <c:strRef>
              <c:f>'G25 dat'!$A$16</c:f>
              <c:strCache>
                <c:ptCount val="1"/>
                <c:pt idx="0">
                  <c:v>TVA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'G25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dat'!$B$16:$AA$16</c:f>
              <c:numCache>
                <c:formatCode>0.0</c:formatCode>
                <c:ptCount val="26"/>
                <c:pt idx="2">
                  <c:v>-7.7174832489445677E-2</c:v>
                </c:pt>
                <c:pt idx="3">
                  <c:v>-0.1600373546794156</c:v>
                </c:pt>
                <c:pt idx="4">
                  <c:v>-0.24072503840533166</c:v>
                </c:pt>
                <c:pt idx="5">
                  <c:v>-0.32287833279137068</c:v>
                </c:pt>
                <c:pt idx="6">
                  <c:v>-0.39568800360168055</c:v>
                </c:pt>
                <c:pt idx="7">
                  <c:v>-0.46484046839771231</c:v>
                </c:pt>
                <c:pt idx="8">
                  <c:v>-0.53084499033403176</c:v>
                </c:pt>
                <c:pt idx="9">
                  <c:v>-0.59067276224357457</c:v>
                </c:pt>
                <c:pt idx="10">
                  <c:v>-0.64832752698527152</c:v>
                </c:pt>
                <c:pt idx="11">
                  <c:v>-0.70106930865483363</c:v>
                </c:pt>
                <c:pt idx="12">
                  <c:v>-0.75100717444785126</c:v>
                </c:pt>
                <c:pt idx="13">
                  <c:v>-0.79938276220809534</c:v>
                </c:pt>
                <c:pt idx="14">
                  <c:v>-0.84624264936689642</c:v>
                </c:pt>
                <c:pt idx="15">
                  <c:v>-0.8904840348844445</c:v>
                </c:pt>
                <c:pt idx="16">
                  <c:v>-0.92882023233296707</c:v>
                </c:pt>
                <c:pt idx="17">
                  <c:v>-0.96574894669991629</c:v>
                </c:pt>
                <c:pt idx="18">
                  <c:v>-1.0006538505371303</c:v>
                </c:pt>
                <c:pt idx="19">
                  <c:v>-1.0340465302572568</c:v>
                </c:pt>
                <c:pt idx="20">
                  <c:v>-1.0660293657289319</c:v>
                </c:pt>
                <c:pt idx="21">
                  <c:v>-1.091904101051405</c:v>
                </c:pt>
                <c:pt idx="22">
                  <c:v>-1.1171779376554358</c:v>
                </c:pt>
                <c:pt idx="23">
                  <c:v>-1.1415809832724779</c:v>
                </c:pt>
                <c:pt idx="24">
                  <c:v>-1.1655248950571124</c:v>
                </c:pt>
                <c:pt idx="25">
                  <c:v>-1.188452566652634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9-42BD-BE96-36B86C0A2385}"/>
            </c:ext>
          </c:extLst>
        </c:ser>
        <c:ser>
          <c:idx val="2"/>
          <c:order val="2"/>
          <c:tx>
            <c:strRef>
              <c:f>'G25 dat'!$A$17</c:f>
              <c:strCache>
                <c:ptCount val="1"/>
                <c:pt idx="0">
                  <c:v>Impôt sur le revenu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'G25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'G25 dat'!$B$17:$AA$17</c:f>
              <c:numCache>
                <c:formatCode>0.0</c:formatCode>
                <c:ptCount val="26"/>
                <c:pt idx="2">
                  <c:v>-0.22730443942658596</c:v>
                </c:pt>
                <c:pt idx="3">
                  <c:v>-0.20493677420842182</c:v>
                </c:pt>
                <c:pt idx="4">
                  <c:v>-0.18242509284091213</c:v>
                </c:pt>
                <c:pt idx="5">
                  <c:v>-0.15791001782084635</c:v>
                </c:pt>
                <c:pt idx="6">
                  <c:v>-0.13314618389940769</c:v>
                </c:pt>
                <c:pt idx="7">
                  <c:v>-0.10860200761859673</c:v>
                </c:pt>
                <c:pt idx="8">
                  <c:v>-8.4126443663533834E-2</c:v>
                </c:pt>
                <c:pt idx="9">
                  <c:v>-6.1481834825086068E-2</c:v>
                </c:pt>
                <c:pt idx="10">
                  <c:v>-3.8695464101827781E-2</c:v>
                </c:pt>
                <c:pt idx="11">
                  <c:v>-1.6415851923301972E-2</c:v>
                </c:pt>
                <c:pt idx="12">
                  <c:v>5.4267483034529107E-3</c:v>
                </c:pt>
                <c:pt idx="13">
                  <c:v>2.7481147939731443E-2</c:v>
                </c:pt>
                <c:pt idx="14">
                  <c:v>4.9749565672447815E-2</c:v>
                </c:pt>
                <c:pt idx="15">
                  <c:v>7.1484165520555365E-2</c:v>
                </c:pt>
                <c:pt idx="16">
                  <c:v>9.2588925224561081E-2</c:v>
                </c:pt>
                <c:pt idx="17">
                  <c:v>0.11355810714408499</c:v>
                </c:pt>
                <c:pt idx="18">
                  <c:v>0.13387715980017312</c:v>
                </c:pt>
                <c:pt idx="19">
                  <c:v>0.15396172493916183</c:v>
                </c:pt>
                <c:pt idx="20">
                  <c:v>0.17372045170089656</c:v>
                </c:pt>
                <c:pt idx="21">
                  <c:v>0.19279954558442647</c:v>
                </c:pt>
                <c:pt idx="22">
                  <c:v>0.21188529677651324</c:v>
                </c:pt>
                <c:pt idx="23">
                  <c:v>0.23071358271439912</c:v>
                </c:pt>
                <c:pt idx="24">
                  <c:v>0.24963246076729995</c:v>
                </c:pt>
                <c:pt idx="25">
                  <c:v>0.26811024592647037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59-42BD-BE96-36B86C0A2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799152"/>
        <c:axId val="2066802512"/>
      </c:lineChart>
      <c:catAx>
        <c:axId val="206679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066802512"/>
        <c:crosses val="autoZero"/>
        <c:auto val="1"/>
        <c:lblAlgn val="ctr"/>
        <c:lblOffset val="100"/>
        <c:tickLblSkip val="5"/>
        <c:noMultiLvlLbl val="0"/>
      </c:catAx>
      <c:valAx>
        <c:axId val="2066802512"/>
        <c:scaling>
          <c:orientation val="minMax"/>
          <c:max val="1.5"/>
          <c:min val="-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066799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547950736931"/>
          <c:y val="0.27129470598837169"/>
          <c:w val="0.26196939228750254"/>
          <c:h val="0.40708096379274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'G26 G27 dat'!$A$9</c:f>
              <c:strCache>
                <c:ptCount val="1"/>
                <c:pt idx="0">
                  <c:v>Sentier équilibré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dat'!$B$8:$AA$8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dat'!$B$9:$AA$9</c:f>
              <c:numCache>
                <c:formatCode>0.00</c:formatCode>
                <c:ptCount val="26"/>
                <c:pt idx="1">
                  <c:v>54.758649970674853</c:v>
                </c:pt>
                <c:pt idx="2">
                  <c:v>54.75864997067486</c:v>
                </c:pt>
                <c:pt idx="3">
                  <c:v>54.758649970674867</c:v>
                </c:pt>
                <c:pt idx="4">
                  <c:v>54.75864997067486</c:v>
                </c:pt>
                <c:pt idx="5">
                  <c:v>54.75864997067486</c:v>
                </c:pt>
                <c:pt idx="6">
                  <c:v>54.758649970674853</c:v>
                </c:pt>
                <c:pt idx="7">
                  <c:v>54.75864997067486</c:v>
                </c:pt>
                <c:pt idx="8">
                  <c:v>54.758649970674853</c:v>
                </c:pt>
                <c:pt idx="9">
                  <c:v>54.758649970674853</c:v>
                </c:pt>
                <c:pt idx="10">
                  <c:v>54.75864997067486</c:v>
                </c:pt>
                <c:pt idx="11">
                  <c:v>54.75864997067486</c:v>
                </c:pt>
                <c:pt idx="12">
                  <c:v>54.75864997067486</c:v>
                </c:pt>
                <c:pt idx="13">
                  <c:v>54.758649970674867</c:v>
                </c:pt>
                <c:pt idx="14">
                  <c:v>54.75864997067486</c:v>
                </c:pt>
                <c:pt idx="15">
                  <c:v>54.758649970674853</c:v>
                </c:pt>
                <c:pt idx="16">
                  <c:v>54.758649970674853</c:v>
                </c:pt>
                <c:pt idx="17">
                  <c:v>54.758649970674853</c:v>
                </c:pt>
                <c:pt idx="18">
                  <c:v>54.758649970674853</c:v>
                </c:pt>
                <c:pt idx="19">
                  <c:v>54.758649970674846</c:v>
                </c:pt>
                <c:pt idx="20">
                  <c:v>54.758649970674846</c:v>
                </c:pt>
                <c:pt idx="21">
                  <c:v>54.758649970674853</c:v>
                </c:pt>
                <c:pt idx="22">
                  <c:v>54.758649970674846</c:v>
                </c:pt>
                <c:pt idx="23">
                  <c:v>54.758649970674838</c:v>
                </c:pt>
                <c:pt idx="24">
                  <c:v>54.758649970674838</c:v>
                </c:pt>
                <c:pt idx="25">
                  <c:v>54.758649970674846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4D-49F7-9B24-2AFC09008581}"/>
            </c:ext>
          </c:extLst>
        </c:ser>
        <c:ser>
          <c:idx val="1"/>
          <c:order val="1"/>
          <c:tx>
            <c:strRef>
              <c:f>'G26 G27 dat'!$A$10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'G26 G27 dat'!$B$8:$AA$8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dat'!$B$10:$AA$10</c:f>
              <c:numCache>
                <c:formatCode>0.00</c:formatCode>
                <c:ptCount val="26"/>
                <c:pt idx="1">
                  <c:v>54.761079416354228</c:v>
                </c:pt>
                <c:pt idx="2">
                  <c:v>55.066412579303972</c:v>
                </c:pt>
                <c:pt idx="3">
                  <c:v>55.076936301118074</c:v>
                </c:pt>
                <c:pt idx="4">
                  <c:v>54.905633281433055</c:v>
                </c:pt>
                <c:pt idx="5">
                  <c:v>54.743881643553735</c:v>
                </c:pt>
                <c:pt idx="6">
                  <c:v>54.463633984811146</c:v>
                </c:pt>
                <c:pt idx="7">
                  <c:v>54.229146455060324</c:v>
                </c:pt>
                <c:pt idx="8">
                  <c:v>54.001485723690251</c:v>
                </c:pt>
                <c:pt idx="9">
                  <c:v>53.933862067742723</c:v>
                </c:pt>
                <c:pt idx="10">
                  <c:v>53.873231825105108</c:v>
                </c:pt>
                <c:pt idx="11">
                  <c:v>53.86767133274784</c:v>
                </c:pt>
                <c:pt idx="12">
                  <c:v>53.889026761804629</c:v>
                </c:pt>
                <c:pt idx="13">
                  <c:v>53.886377050468845</c:v>
                </c:pt>
                <c:pt idx="14">
                  <c:v>53.865222696769038</c:v>
                </c:pt>
                <c:pt idx="15">
                  <c:v>53.859835238829845</c:v>
                </c:pt>
                <c:pt idx="16">
                  <c:v>53.852472158238413</c:v>
                </c:pt>
                <c:pt idx="17">
                  <c:v>53.849703601030953</c:v>
                </c:pt>
                <c:pt idx="18">
                  <c:v>53.893619662743497</c:v>
                </c:pt>
                <c:pt idx="19">
                  <c:v>53.947364607153382</c:v>
                </c:pt>
                <c:pt idx="20">
                  <c:v>54.011978059210328</c:v>
                </c:pt>
                <c:pt idx="21">
                  <c:v>54.097797287114808</c:v>
                </c:pt>
                <c:pt idx="22">
                  <c:v>54.180893881458708</c:v>
                </c:pt>
                <c:pt idx="23">
                  <c:v>54.289388108238668</c:v>
                </c:pt>
                <c:pt idx="24">
                  <c:v>54.400567551711049</c:v>
                </c:pt>
                <c:pt idx="25">
                  <c:v>54.489497580436371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4D-49F7-9B24-2AFC09008581}"/>
            </c:ext>
          </c:extLst>
        </c:ser>
        <c:ser>
          <c:idx val="2"/>
          <c:order val="2"/>
          <c:tx>
            <c:strRef>
              <c:f>'G26 G27 dat'!$A$11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dat'!$B$8:$AA$8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dat'!$B$11:$AA$11</c:f>
              <c:numCache>
                <c:formatCode>0.00</c:formatCode>
                <c:ptCount val="26"/>
                <c:pt idx="1">
                  <c:v>54.761079416354228</c:v>
                </c:pt>
                <c:pt idx="2">
                  <c:v>54.96612471720406</c:v>
                </c:pt>
                <c:pt idx="3">
                  <c:v>54.892075228331201</c:v>
                </c:pt>
                <c:pt idx="4">
                  <c:v>54.663973259334178</c:v>
                </c:pt>
                <c:pt idx="5">
                  <c:v>54.483694341936697</c:v>
                </c:pt>
                <c:pt idx="6">
                  <c:v>54.238450237689641</c:v>
                </c:pt>
                <c:pt idx="7">
                  <c:v>54.09302004169038</c:v>
                </c:pt>
                <c:pt idx="8">
                  <c:v>53.968734926618403</c:v>
                </c:pt>
                <c:pt idx="9">
                  <c:v>53.981578873217593</c:v>
                </c:pt>
                <c:pt idx="10">
                  <c:v>53.994560127982268</c:v>
                </c:pt>
                <c:pt idx="11">
                  <c:v>54.023966180141919</c:v>
                </c:pt>
                <c:pt idx="12">
                  <c:v>54.011938376496623</c:v>
                </c:pt>
                <c:pt idx="13">
                  <c:v>53.954842872865086</c:v>
                </c:pt>
                <c:pt idx="14">
                  <c:v>53.879677220501847</c:v>
                </c:pt>
                <c:pt idx="15">
                  <c:v>53.815358797795142</c:v>
                </c:pt>
                <c:pt idx="16">
                  <c:v>53.779278408551122</c:v>
                </c:pt>
                <c:pt idx="17">
                  <c:v>53.769115867976573</c:v>
                </c:pt>
                <c:pt idx="18">
                  <c:v>53.816759799892694</c:v>
                </c:pt>
                <c:pt idx="19">
                  <c:v>53.877321563906854</c:v>
                </c:pt>
                <c:pt idx="20">
                  <c:v>53.948666509911284</c:v>
                </c:pt>
                <c:pt idx="21">
                  <c:v>54.032022091695204</c:v>
                </c:pt>
                <c:pt idx="22">
                  <c:v>54.104582353761877</c:v>
                </c:pt>
                <c:pt idx="23">
                  <c:v>54.191732014043723</c:v>
                </c:pt>
                <c:pt idx="24">
                  <c:v>54.277494422311889</c:v>
                </c:pt>
                <c:pt idx="25">
                  <c:v>54.346498452987632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4D-49F7-9B24-2AFC09008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'G26 G27 dat'!$A$15</c:f>
              <c:strCache>
                <c:ptCount val="1"/>
                <c:pt idx="0">
                  <c:v>Sentier équilibré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dat'!$B$15:$AA$15</c:f>
              <c:numCache>
                <c:formatCode>0.00</c:formatCode>
                <c:ptCount val="26"/>
                <c:pt idx="1">
                  <c:v>52.3</c:v>
                </c:pt>
                <c:pt idx="2">
                  <c:v>52.29999999999999</c:v>
                </c:pt>
                <c:pt idx="3">
                  <c:v>52.3</c:v>
                </c:pt>
                <c:pt idx="4">
                  <c:v>52.300000000000004</c:v>
                </c:pt>
                <c:pt idx="5">
                  <c:v>52.300000000000004</c:v>
                </c:pt>
                <c:pt idx="6">
                  <c:v>52.300000000000004</c:v>
                </c:pt>
                <c:pt idx="7">
                  <c:v>52.3</c:v>
                </c:pt>
                <c:pt idx="8">
                  <c:v>52.3</c:v>
                </c:pt>
                <c:pt idx="9">
                  <c:v>52.3</c:v>
                </c:pt>
                <c:pt idx="10">
                  <c:v>52.29999999999999</c:v>
                </c:pt>
                <c:pt idx="11">
                  <c:v>52.29999999999999</c:v>
                </c:pt>
                <c:pt idx="12">
                  <c:v>52.3</c:v>
                </c:pt>
                <c:pt idx="13">
                  <c:v>52.3</c:v>
                </c:pt>
                <c:pt idx="14">
                  <c:v>52.29999999999999</c:v>
                </c:pt>
                <c:pt idx="15">
                  <c:v>52.29999999999999</c:v>
                </c:pt>
                <c:pt idx="16">
                  <c:v>52.3</c:v>
                </c:pt>
                <c:pt idx="17">
                  <c:v>52.3</c:v>
                </c:pt>
                <c:pt idx="18">
                  <c:v>52.3</c:v>
                </c:pt>
                <c:pt idx="19">
                  <c:v>52.3</c:v>
                </c:pt>
                <c:pt idx="20">
                  <c:v>52.29999999999999</c:v>
                </c:pt>
                <c:pt idx="21">
                  <c:v>52.299999999999983</c:v>
                </c:pt>
                <c:pt idx="22">
                  <c:v>52.29999999999999</c:v>
                </c:pt>
                <c:pt idx="23">
                  <c:v>52.29999999999999</c:v>
                </c:pt>
                <c:pt idx="24">
                  <c:v>52.3</c:v>
                </c:pt>
                <c:pt idx="25">
                  <c:v>52.3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C-4AC6-9C6E-8E443C92A6B1}"/>
            </c:ext>
          </c:extLst>
        </c:ser>
        <c:ser>
          <c:idx val="1"/>
          <c:order val="1"/>
          <c:tx>
            <c:strRef>
              <c:f>'G26 G27 dat'!$A$16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'G26 G27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dat'!$B$16:$AA$16</c:f>
              <c:numCache>
                <c:formatCode>0.00</c:formatCode>
                <c:ptCount val="26"/>
                <c:pt idx="1">
                  <c:v>52.3</c:v>
                </c:pt>
                <c:pt idx="2">
                  <c:v>52.095520728083969</c:v>
                </c:pt>
                <c:pt idx="3">
                  <c:v>52.035025871112161</c:v>
                </c:pt>
                <c:pt idx="4">
                  <c:v>51.97684986875376</c:v>
                </c:pt>
                <c:pt idx="5">
                  <c:v>51.919211649387783</c:v>
                </c:pt>
                <c:pt idx="6">
                  <c:v>51.871165812498909</c:v>
                </c:pt>
                <c:pt idx="7">
                  <c:v>51.826557523983688</c:v>
                </c:pt>
                <c:pt idx="8">
                  <c:v>51.785028566002431</c:v>
                </c:pt>
                <c:pt idx="9">
                  <c:v>51.747845402931333</c:v>
                </c:pt>
                <c:pt idx="10">
                  <c:v>51.712977008912908</c:v>
                </c:pt>
                <c:pt idx="11">
                  <c:v>51.68251483942187</c:v>
                </c:pt>
                <c:pt idx="12">
                  <c:v>51.654419573855606</c:v>
                </c:pt>
                <c:pt idx="13">
                  <c:v>51.628098385731633</c:v>
                </c:pt>
                <c:pt idx="14">
                  <c:v>51.603506916305562</c:v>
                </c:pt>
                <c:pt idx="15">
                  <c:v>51.58100013063612</c:v>
                </c:pt>
                <c:pt idx="16">
                  <c:v>51.5637686928916</c:v>
                </c:pt>
                <c:pt idx="17">
                  <c:v>51.547809160444181</c:v>
                </c:pt>
                <c:pt idx="18">
                  <c:v>51.533223309263043</c:v>
                </c:pt>
                <c:pt idx="19">
                  <c:v>51.519915194681907</c:v>
                </c:pt>
                <c:pt idx="20">
                  <c:v>51.50769108597197</c:v>
                </c:pt>
                <c:pt idx="21">
                  <c:v>51.500895444533022</c:v>
                </c:pt>
                <c:pt idx="22">
                  <c:v>51.494707359121072</c:v>
                </c:pt>
                <c:pt idx="23">
                  <c:v>51.489132599441923</c:v>
                </c:pt>
                <c:pt idx="24">
                  <c:v>51.48410756571019</c:v>
                </c:pt>
                <c:pt idx="25">
                  <c:v>51.479657679273835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C-4AC6-9C6E-8E443C92A6B1}"/>
            </c:ext>
          </c:extLst>
        </c:ser>
        <c:ser>
          <c:idx val="2"/>
          <c:order val="2"/>
          <c:tx>
            <c:strRef>
              <c:f>'G26 G27 dat'!$A$17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dat'!$B$14:$AA$14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dat'!$B$17:$AA$17</c:f>
              <c:numCache>
                <c:formatCode>0.00</c:formatCode>
                <c:ptCount val="26"/>
                <c:pt idx="1">
                  <c:v>52.29999999999999</c:v>
                </c:pt>
                <c:pt idx="2">
                  <c:v>52.047990701817838</c:v>
                </c:pt>
                <c:pt idx="3">
                  <c:v>52.017480878772901</c:v>
                </c:pt>
                <c:pt idx="4">
                  <c:v>51.965779546847642</c:v>
                </c:pt>
                <c:pt idx="5">
                  <c:v>51.928422246061032</c:v>
                </c:pt>
                <c:pt idx="6">
                  <c:v>51.908255507993694</c:v>
                </c:pt>
                <c:pt idx="7">
                  <c:v>51.875508592517974</c:v>
                </c:pt>
                <c:pt idx="8">
                  <c:v>51.833321234550922</c:v>
                </c:pt>
                <c:pt idx="9">
                  <c:v>51.807281535590846</c:v>
                </c:pt>
                <c:pt idx="10">
                  <c:v>51.778129389911619</c:v>
                </c:pt>
                <c:pt idx="11">
                  <c:v>51.742223669941403</c:v>
                </c:pt>
                <c:pt idx="12">
                  <c:v>51.71684160894403</c:v>
                </c:pt>
                <c:pt idx="13">
                  <c:v>51.693710542498039</c:v>
                </c:pt>
                <c:pt idx="14">
                  <c:v>51.6640511335657</c:v>
                </c:pt>
                <c:pt idx="15">
                  <c:v>51.631438739152649</c:v>
                </c:pt>
                <c:pt idx="16">
                  <c:v>51.605889375292868</c:v>
                </c:pt>
                <c:pt idx="17">
                  <c:v>51.581714049408347</c:v>
                </c:pt>
                <c:pt idx="18">
                  <c:v>51.552833604855444</c:v>
                </c:pt>
                <c:pt idx="19">
                  <c:v>51.536560042312971</c:v>
                </c:pt>
                <c:pt idx="20">
                  <c:v>51.521242842774569</c:v>
                </c:pt>
                <c:pt idx="21">
                  <c:v>51.504537493144362</c:v>
                </c:pt>
                <c:pt idx="22">
                  <c:v>51.501442127350515</c:v>
                </c:pt>
                <c:pt idx="23">
                  <c:v>51.498082414493055</c:v>
                </c:pt>
                <c:pt idx="24">
                  <c:v>51.50330649755184</c:v>
                </c:pt>
                <c:pt idx="25">
                  <c:v>51.494805903379806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5C-4AC6-9C6E-8E443C92A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55.5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'G26 G27 dat'!$A$22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'G26 G27 dat'!$B$20:$AA$20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dat'!$B$22:$AA$22</c:f>
              <c:numCache>
                <c:formatCode>0.00</c:formatCode>
                <c:ptCount val="2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5C-440B-8804-4DB9CF525874}"/>
            </c:ext>
          </c:extLst>
        </c:ser>
        <c:ser>
          <c:idx val="2"/>
          <c:order val="1"/>
          <c:tx>
            <c:strRef>
              <c:f>'G26 G27 dat'!$A$23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dat'!$B$20:$AA$20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dat'!$B$23:$AA$23</c:f>
              <c:numCache>
                <c:formatCode>0.00</c:formatCode>
                <c:ptCount val="26"/>
                <c:pt idx="1">
                  <c:v>0</c:v>
                </c:pt>
                <c:pt idx="2">
                  <c:v>0.25393136033113883</c:v>
                </c:pt>
                <c:pt idx="3">
                  <c:v>0.44356880483935601</c:v>
                </c:pt>
                <c:pt idx="4">
                  <c:v>0.5493358686822658</c:v>
                </c:pt>
                <c:pt idx="5">
                  <c:v>0.58495200768653444</c:v>
                </c:pt>
                <c:pt idx="6">
                  <c:v>0.49297503831662315</c:v>
                </c:pt>
                <c:pt idx="7">
                  <c:v>0.3104628536720444</c:v>
                </c:pt>
                <c:pt idx="8">
                  <c:v>0.10757533584344614</c:v>
                </c:pt>
                <c:pt idx="9">
                  <c:v>-4.6204094405577489E-2</c:v>
                </c:pt>
                <c:pt idx="10">
                  <c:v>-0.17711766508935467</c:v>
                </c:pt>
                <c:pt idx="11">
                  <c:v>-0.23328369322374032</c:v>
                </c:pt>
                <c:pt idx="12">
                  <c:v>-0.16546608735924506</c:v>
                </c:pt>
                <c:pt idx="13">
                  <c:v>-5.6831733658624373E-2</c:v>
                </c:pt>
                <c:pt idx="14">
                  <c:v>4.805631307089886E-2</c:v>
                </c:pt>
                <c:pt idx="15">
                  <c:v>0.15740652321403203</c:v>
                </c:pt>
                <c:pt idx="16">
                  <c:v>0.20458334904174258</c:v>
                </c:pt>
                <c:pt idx="17">
                  <c:v>0.21631671039330502</c:v>
                </c:pt>
                <c:pt idx="18">
                  <c:v>0.2081719831535267</c:v>
                </c:pt>
                <c:pt idx="19">
                  <c:v>0.20019382572782352</c:v>
                </c:pt>
                <c:pt idx="20">
                  <c:v>0.19422702535305536</c:v>
                </c:pt>
                <c:pt idx="21">
                  <c:v>0.20233771510194121</c:v>
                </c:pt>
                <c:pt idx="22">
                  <c:v>0.22960794068400681</c:v>
                </c:pt>
                <c:pt idx="23">
                  <c:v>0.27316183980075071</c:v>
                </c:pt>
                <c:pt idx="24">
                  <c:v>0.32336931155243498</c:v>
                </c:pt>
                <c:pt idx="25">
                  <c:v>0.37042859328046962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5C-440B-8804-4DB9CF525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'G26 G27 dat'!$A$3</c:f>
              <c:strCache>
                <c:ptCount val="1"/>
                <c:pt idx="0">
                  <c:v>Sentier équilibré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dat'!$B$2:$AA$2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dat'!$B$3:$AA$3</c:f>
              <c:numCache>
                <c:formatCode>0.00</c:formatCode>
                <c:ptCount val="26"/>
                <c:pt idx="1">
                  <c:v>-2.4586499706748608</c:v>
                </c:pt>
                <c:pt idx="2">
                  <c:v>-2.4586499706748639</c:v>
                </c:pt>
                <c:pt idx="3">
                  <c:v>-2.4586499706748639</c:v>
                </c:pt>
                <c:pt idx="4">
                  <c:v>-2.4586499706748612</c:v>
                </c:pt>
                <c:pt idx="5">
                  <c:v>-2.4586499706748599</c:v>
                </c:pt>
                <c:pt idx="6">
                  <c:v>-2.4586499706748612</c:v>
                </c:pt>
                <c:pt idx="7">
                  <c:v>-2.4586499706748608</c:v>
                </c:pt>
                <c:pt idx="8">
                  <c:v>-2.4586499706748617</c:v>
                </c:pt>
                <c:pt idx="9">
                  <c:v>-2.4586499706748581</c:v>
                </c:pt>
                <c:pt idx="10">
                  <c:v>-2.4586499706748635</c:v>
                </c:pt>
                <c:pt idx="11">
                  <c:v>-2.4586499706748715</c:v>
                </c:pt>
                <c:pt idx="12">
                  <c:v>-2.4586499706748719</c:v>
                </c:pt>
                <c:pt idx="13">
                  <c:v>-2.4586499706748666</c:v>
                </c:pt>
                <c:pt idx="14">
                  <c:v>-2.4586499706748706</c:v>
                </c:pt>
                <c:pt idx="15">
                  <c:v>-2.4586499706748652</c:v>
                </c:pt>
                <c:pt idx="16">
                  <c:v>-2.4586499706748604</c:v>
                </c:pt>
                <c:pt idx="17">
                  <c:v>-2.4586499706748559</c:v>
                </c:pt>
                <c:pt idx="18">
                  <c:v>-2.4586499706748528</c:v>
                </c:pt>
                <c:pt idx="19">
                  <c:v>-2.4586499706748484</c:v>
                </c:pt>
                <c:pt idx="20">
                  <c:v>-2.4586499706748528</c:v>
                </c:pt>
                <c:pt idx="21">
                  <c:v>-2.4586499706748572</c:v>
                </c:pt>
                <c:pt idx="22">
                  <c:v>-2.4586499706748506</c:v>
                </c:pt>
                <c:pt idx="23">
                  <c:v>-2.4586499706748448</c:v>
                </c:pt>
                <c:pt idx="24">
                  <c:v>-2.458649970674847</c:v>
                </c:pt>
                <c:pt idx="25">
                  <c:v>-2.4586499706748524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AE-471D-989B-0F93F2492A3F}"/>
            </c:ext>
          </c:extLst>
        </c:ser>
        <c:ser>
          <c:idx val="1"/>
          <c:order val="1"/>
          <c:tx>
            <c:strRef>
              <c:f>'G26 G27 dat'!$A$4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'G26 G27 dat'!$B$2:$AA$2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dat'!$B$4:$AA$4</c:f>
              <c:numCache>
                <c:formatCode>0.00</c:formatCode>
                <c:ptCount val="26"/>
                <c:pt idx="1">
                  <c:v>-2.4610794163542309</c:v>
                </c:pt>
                <c:pt idx="2">
                  <c:v>-2.9708918512199975</c:v>
                </c:pt>
                <c:pt idx="3">
                  <c:v>-3.0419104300059083</c:v>
                </c:pt>
                <c:pt idx="4">
                  <c:v>-2.9287834126792944</c:v>
                </c:pt>
                <c:pt idx="5">
                  <c:v>-2.8246699941659643</c:v>
                </c:pt>
                <c:pt idx="6">
                  <c:v>-2.592468172312234</c:v>
                </c:pt>
                <c:pt idx="7">
                  <c:v>-2.4025889310766293</c:v>
                </c:pt>
                <c:pt idx="8">
                  <c:v>-2.2164571576878278</c:v>
                </c:pt>
                <c:pt idx="9">
                  <c:v>-2.1860166648113917</c:v>
                </c:pt>
                <c:pt idx="10">
                  <c:v>-2.1602548161922046</c:v>
                </c:pt>
                <c:pt idx="11">
                  <c:v>-2.1851564933259757</c:v>
                </c:pt>
                <c:pt idx="12">
                  <c:v>-2.2346071879490106</c:v>
                </c:pt>
                <c:pt idx="13">
                  <c:v>-2.2582786647372126</c:v>
                </c:pt>
                <c:pt idx="14">
                  <c:v>-2.2617157804634802</c:v>
                </c:pt>
                <c:pt idx="15">
                  <c:v>-2.2788351081937348</c:v>
                </c:pt>
                <c:pt idx="16">
                  <c:v>-2.2887034653468099</c:v>
                </c:pt>
                <c:pt idx="17">
                  <c:v>-2.301894440586767</c:v>
                </c:pt>
                <c:pt idx="18">
                  <c:v>-2.3603963534804473</c:v>
                </c:pt>
                <c:pt idx="19">
                  <c:v>-2.4274494124714776</c:v>
                </c:pt>
                <c:pt idx="20">
                  <c:v>-2.5042869732383704</c:v>
                </c:pt>
                <c:pt idx="21">
                  <c:v>-2.5969018425817927</c:v>
                </c:pt>
                <c:pt idx="22">
                  <c:v>-2.6861865223376409</c:v>
                </c:pt>
                <c:pt idx="23">
                  <c:v>-2.8002555087967389</c:v>
                </c:pt>
                <c:pt idx="24">
                  <c:v>-2.9164599860008593</c:v>
                </c:pt>
                <c:pt idx="25">
                  <c:v>-3.0098399011625379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E-471D-989B-0F93F2492A3F}"/>
            </c:ext>
          </c:extLst>
        </c:ser>
        <c:ser>
          <c:idx val="2"/>
          <c:order val="2"/>
          <c:tx>
            <c:strRef>
              <c:f>'G26 G27 dat'!$A$5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dat'!$B$2:$AA$2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dat'!$B$5:$AA$5</c:f>
              <c:numCache>
                <c:formatCode>0.00</c:formatCode>
                <c:ptCount val="26"/>
                <c:pt idx="1">
                  <c:v>-2.4610794163542309</c:v>
                </c:pt>
                <c:pt idx="2">
                  <c:v>-2.9181340153862205</c:v>
                </c:pt>
                <c:pt idx="3">
                  <c:v>-2.8745943495583028</c:v>
                </c:pt>
                <c:pt idx="4">
                  <c:v>-2.6981937124865265</c:v>
                </c:pt>
                <c:pt idx="5">
                  <c:v>-2.555272095875663</c:v>
                </c:pt>
                <c:pt idx="6">
                  <c:v>-2.3301947296959513</c:v>
                </c:pt>
                <c:pt idx="7">
                  <c:v>-2.2175114491724139</c:v>
                </c:pt>
                <c:pt idx="8">
                  <c:v>-2.1354136920674804</c:v>
                </c:pt>
                <c:pt idx="9">
                  <c:v>-2.1742973376267423</c:v>
                </c:pt>
                <c:pt idx="10">
                  <c:v>-2.2164307380706445</c:v>
                </c:pt>
                <c:pt idx="11">
                  <c:v>-2.2817425102005133</c:v>
                </c:pt>
                <c:pt idx="12">
                  <c:v>-2.2950967675525922</c:v>
                </c:pt>
                <c:pt idx="13">
                  <c:v>-2.2611323303670501</c:v>
                </c:pt>
                <c:pt idx="14">
                  <c:v>-2.2156260869361466</c:v>
                </c:pt>
                <c:pt idx="15">
                  <c:v>-2.1839200586424994</c:v>
                </c:pt>
                <c:pt idx="16">
                  <c:v>-2.1733890332582462</c:v>
                </c:pt>
                <c:pt idx="17">
                  <c:v>-2.1874018185682216</c:v>
                </c:pt>
                <c:pt idx="18">
                  <c:v>-2.2639261950372491</c:v>
                </c:pt>
                <c:pt idx="19">
                  <c:v>-2.3407615215938788</c:v>
                </c:pt>
                <c:pt idx="20">
                  <c:v>-2.4274236671367069</c:v>
                </c:pt>
                <c:pt idx="21">
                  <c:v>-2.5274845985508296</c:v>
                </c:pt>
                <c:pt idx="22">
                  <c:v>-2.6031402264113677</c:v>
                </c:pt>
                <c:pt idx="23">
                  <c:v>-2.6936495995506862</c:v>
                </c:pt>
                <c:pt idx="24">
                  <c:v>-2.7741879247600538</c:v>
                </c:pt>
                <c:pt idx="25">
                  <c:v>-2.8516925496078276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AE-471D-989B-0F93F2492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0"/>
          <c:min val="-4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'G26 G27 dat'!$A$27</c:f>
              <c:strCache>
                <c:ptCount val="1"/>
                <c:pt idx="0">
                  <c:v>Sentier équilibré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dat'!$B$26:$AA$26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dat'!$B$27:$AA$27</c:f>
              <c:numCache>
                <c:formatCode>0.0</c:formatCode>
                <c:ptCount val="26"/>
                <c:pt idx="1">
                  <c:v>4.9973276923496002</c:v>
                </c:pt>
                <c:pt idx="2">
                  <c:v>5.2677163189494056</c:v>
                </c:pt>
                <c:pt idx="3">
                  <c:v>5.4388640601725466</c:v>
                </c:pt>
                <c:pt idx="4">
                  <c:v>5.4896136386485708</c:v>
                </c:pt>
                <c:pt idx="5">
                  <c:v>5.6058884295374671</c:v>
                </c:pt>
                <c:pt idx="6">
                  <c:v>5.7125015127733851</c:v>
                </c:pt>
                <c:pt idx="7">
                  <c:v>5.8095788666348502</c:v>
                </c:pt>
                <c:pt idx="8">
                  <c:v>5.8895069818129562</c:v>
                </c:pt>
                <c:pt idx="9">
                  <c:v>6.0082990043631854</c:v>
                </c:pt>
                <c:pt idx="10">
                  <c:v>6.1246749547540063</c:v>
                </c:pt>
                <c:pt idx="11">
                  <c:v>6.2300504180001806</c:v>
                </c:pt>
                <c:pt idx="12">
                  <c:v>6.3263347048186436</c:v>
                </c:pt>
                <c:pt idx="13">
                  <c:v>6.4233203890455943</c:v>
                </c:pt>
                <c:pt idx="14">
                  <c:v>6.5210251999578066</c:v>
                </c:pt>
                <c:pt idx="15">
                  <c:v>6.6087366942192673</c:v>
                </c:pt>
                <c:pt idx="16">
                  <c:v>6.6858048561889145</c:v>
                </c:pt>
                <c:pt idx="17">
                  <c:v>6.7602193185251451</c:v>
                </c:pt>
                <c:pt idx="18">
                  <c:v>6.8244653690062096</c:v>
                </c:pt>
                <c:pt idx="19">
                  <c:v>6.8854713294250223</c:v>
                </c:pt>
                <c:pt idx="20">
                  <c:v>6.942001817841267</c:v>
                </c:pt>
                <c:pt idx="21">
                  <c:v>6.9887304041542011</c:v>
                </c:pt>
                <c:pt idx="22">
                  <c:v>7.037170878694293</c:v>
                </c:pt>
                <c:pt idx="23">
                  <c:v>7.0828845003382028</c:v>
                </c:pt>
                <c:pt idx="24">
                  <c:v>7.1317777854542674</c:v>
                </c:pt>
                <c:pt idx="25">
                  <c:v>7.1746420213655675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AA-4C2D-888A-23E366455F6B}"/>
            </c:ext>
          </c:extLst>
        </c:ser>
        <c:ser>
          <c:idx val="1"/>
          <c:order val="1"/>
          <c:tx>
            <c:strRef>
              <c:f>'G26 G27 dat'!$A$28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'G26 G27 dat'!$B$26:$AA$26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dat'!$B$28:$AA$28</c:f>
              <c:numCache>
                <c:formatCode>0.0</c:formatCode>
                <c:ptCount val="26"/>
                <c:pt idx="1">
                  <c:v>4.9973276923496002</c:v>
                </c:pt>
                <c:pt idx="2">
                  <c:v>5.6486456516791765</c:v>
                </c:pt>
                <c:pt idx="3">
                  <c:v>5.9110119040508176</c:v>
                </c:pt>
                <c:pt idx="4">
                  <c:v>5.9836861740769489</c:v>
                </c:pt>
                <c:pt idx="5">
                  <c:v>6.0817611595729666</c:v>
                </c:pt>
                <c:pt idx="6">
                  <c:v>6.0421800244007322</c:v>
                </c:pt>
                <c:pt idx="7">
                  <c:v>6.0260360109975109</c:v>
                </c:pt>
                <c:pt idx="8">
                  <c:v>5.99896823650574</c:v>
                </c:pt>
                <c:pt idx="9">
                  <c:v>6.0896247954078975</c:v>
                </c:pt>
                <c:pt idx="10">
                  <c:v>6.1816198058900858</c:v>
                </c:pt>
                <c:pt idx="11">
                  <c:v>6.3123211902752026</c:v>
                </c:pt>
                <c:pt idx="12">
                  <c:v>6.4590516054118057</c:v>
                </c:pt>
                <c:pt idx="13">
                  <c:v>6.582182663908255</c:v>
                </c:pt>
                <c:pt idx="14">
                  <c:v>6.6865286161902748</c:v>
                </c:pt>
                <c:pt idx="15">
                  <c:v>6.7945130051224139</c:v>
                </c:pt>
                <c:pt idx="16">
                  <c:v>6.8849377089818846</c:v>
                </c:pt>
                <c:pt idx="17">
                  <c:v>6.9762772009410057</c:v>
                </c:pt>
                <c:pt idx="18">
                  <c:v>7.1029568910493657</c:v>
                </c:pt>
                <c:pt idx="19">
                  <c:v>7.2365884569111287</c:v>
                </c:pt>
                <c:pt idx="20">
                  <c:v>7.3773596699566779</c:v>
                </c:pt>
                <c:pt idx="21">
                  <c:v>7.5260475803722278</c:v>
                </c:pt>
                <c:pt idx="22">
                  <c:v>7.675691617380612</c:v>
                </c:pt>
                <c:pt idx="23">
                  <c:v>7.8497093368686262</c:v>
                </c:pt>
                <c:pt idx="24">
                  <c:v>8.0321581494919521</c:v>
                </c:pt>
                <c:pt idx="25">
                  <c:v>8.1885842482202662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AA-4C2D-888A-23E366455F6B}"/>
            </c:ext>
          </c:extLst>
        </c:ser>
        <c:ser>
          <c:idx val="2"/>
          <c:order val="2"/>
          <c:tx>
            <c:strRef>
              <c:f>'G26 G27 dat'!$A$29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cat>
            <c:numRef>
              <c:f>'G26 G27 dat'!$B$26:$AA$26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dat'!$B$29:$AA$29</c:f>
              <c:numCache>
                <c:formatCode>0.0</c:formatCode>
                <c:ptCount val="26"/>
                <c:pt idx="1">
                  <c:v>4.9973276923496002</c:v>
                </c:pt>
                <c:pt idx="2">
                  <c:v>5.6143602145429776</c:v>
                </c:pt>
                <c:pt idx="3">
                  <c:v>5.7590921298183</c:v>
                </c:pt>
                <c:pt idx="4">
                  <c:v>5.7531891152700139</c:v>
                </c:pt>
                <c:pt idx="5">
                  <c:v>5.7843701180849729</c:v>
                </c:pt>
                <c:pt idx="6">
                  <c:v>5.7123602787001646</c:v>
                </c:pt>
                <c:pt idx="7">
                  <c:v>5.726703078019626</c:v>
                </c:pt>
                <c:pt idx="8">
                  <c:v>5.763855709029265</c:v>
                </c:pt>
                <c:pt idx="9">
                  <c:v>5.9059799232818939</c:v>
                </c:pt>
                <c:pt idx="10">
                  <c:v>6.0603131930989926</c:v>
                </c:pt>
                <c:pt idx="11">
                  <c:v>6.2460344387094562</c:v>
                </c:pt>
                <c:pt idx="12">
                  <c:v>6.3940895988961435</c:v>
                </c:pt>
                <c:pt idx="13">
                  <c:v>6.4992592129701698</c:v>
                </c:pt>
                <c:pt idx="14">
                  <c:v>6.5866012181802143</c:v>
                </c:pt>
                <c:pt idx="15">
                  <c:v>6.6734707592286409</c:v>
                </c:pt>
                <c:pt idx="16">
                  <c:v>6.7586378824580695</c:v>
                </c:pt>
                <c:pt idx="17">
                  <c:v>6.8569233239649083</c:v>
                </c:pt>
                <c:pt idx="18">
                  <c:v>7.0049107881004407</c:v>
                </c:pt>
                <c:pt idx="19">
                  <c:v>7.1522443469353627</c:v>
                </c:pt>
                <c:pt idx="20">
                  <c:v>7.3074544346557193</c:v>
                </c:pt>
                <c:pt idx="21">
                  <c:v>7.4727811730602403</c:v>
                </c:pt>
                <c:pt idx="22">
                  <c:v>7.6206245236915358</c:v>
                </c:pt>
                <c:pt idx="23">
                  <c:v>7.7844035192854637</c:v>
                </c:pt>
                <c:pt idx="24">
                  <c:v>7.9415381929598059</c:v>
                </c:pt>
                <c:pt idx="25">
                  <c:v>8.0802390585064998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AA-4C2D-888A-23E366455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9"/>
          <c:min val="4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435406448549712E-2"/>
          <c:y val="8.4302052362405983E-2"/>
          <c:w val="0.91422590043632923"/>
          <c:h val="0.76498876900500823"/>
        </c:manualLayout>
      </c:layout>
      <c:lineChart>
        <c:grouping val="standard"/>
        <c:varyColors val="0"/>
        <c:ser>
          <c:idx val="1"/>
          <c:order val="0"/>
          <c:tx>
            <c:strRef>
              <c:f>'G26 G27 dat'!$A$33</c:f>
              <c:strCache>
                <c:ptCount val="1"/>
                <c:pt idx="0">
                  <c:v>Sentier équilibré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layout>
                <c:manualLayout>
                  <c:x val="0"/>
                  <c:y val="3.11926599495743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6C-4E5B-A165-2111ECBC3580}"/>
                </c:ext>
              </c:extLst>
            </c:dLbl>
            <c:dLbl>
              <c:idx val="2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6C-4E5B-A165-2111ECBC35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'G26 G27 dat'!$B$32:$AA$32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dat'!$B$33:$AA$33</c:f>
              <c:numCache>
                <c:formatCode>0</c:formatCode>
                <c:ptCount val="26"/>
                <c:pt idx="1">
                  <c:v>118.39007175426582</c:v>
                </c:pt>
                <c:pt idx="2">
                  <c:v>120.81040489473651</c:v>
                </c:pt>
                <c:pt idx="3">
                  <c:v>122.86732002873792</c:v>
                </c:pt>
                <c:pt idx="4">
                  <c:v>124.91740375773364</c:v>
                </c:pt>
                <c:pt idx="5">
                  <c:v>126.73953143106465</c:v>
                </c:pt>
                <c:pt idx="6">
                  <c:v>128.60095460096042</c:v>
                </c:pt>
                <c:pt idx="7">
                  <c:v>130.56443482455452</c:v>
                </c:pt>
                <c:pt idx="8">
                  <c:v>132.58663856201346</c:v>
                </c:pt>
                <c:pt idx="9">
                  <c:v>134.98610627450623</c:v>
                </c:pt>
                <c:pt idx="10">
                  <c:v>137.43663962966505</c:v>
                </c:pt>
                <c:pt idx="11">
                  <c:v>140.03179831388854</c:v>
                </c:pt>
                <c:pt idx="12">
                  <c:v>142.74920247472218</c:v>
                </c:pt>
                <c:pt idx="13">
                  <c:v>145.47977443425668</c:v>
                </c:pt>
                <c:pt idx="14">
                  <c:v>148.2233693938654</c:v>
                </c:pt>
                <c:pt idx="15">
                  <c:v>151.09799786696675</c:v>
                </c:pt>
                <c:pt idx="16">
                  <c:v>154.10887723077016</c:v>
                </c:pt>
                <c:pt idx="17">
                  <c:v>157.16573669762835</c:v>
                </c:pt>
                <c:pt idx="18">
                  <c:v>160.35059645843035</c:v>
                </c:pt>
                <c:pt idx="19">
                  <c:v>163.58500776381808</c:v>
                </c:pt>
                <c:pt idx="20">
                  <c:v>166.88182115905374</c:v>
                </c:pt>
                <c:pt idx="21">
                  <c:v>170.29811788472361</c:v>
                </c:pt>
                <c:pt idx="22">
                  <c:v>173.70631808668472</c:v>
                </c:pt>
                <c:pt idx="23">
                  <c:v>177.15534926855284</c:v>
                </c:pt>
                <c:pt idx="24">
                  <c:v>180.58112164836032</c:v>
                </c:pt>
                <c:pt idx="25">
                  <c:v>184.08383643056848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6C-4E5B-A165-2111ECBC3580}"/>
            </c:ext>
          </c:extLst>
        </c:ser>
        <c:ser>
          <c:idx val="2"/>
          <c:order val="1"/>
          <c:tx>
            <c:strRef>
              <c:f>'G26 G27 dat'!$A$34</c:f>
              <c:strCache>
                <c:ptCount val="1"/>
                <c:pt idx="0">
                  <c:v>Sans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5"/>
              <c:layout>
                <c:manualLayout>
                  <c:x val="0"/>
                  <c:y val="-3.3272170612879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6C-4E5B-A165-2111ECBC3580}"/>
                </c:ext>
              </c:extLst>
            </c:dLbl>
            <c:dLbl>
              <c:idx val="26"/>
              <c:layout>
                <c:manualLayout>
                  <c:x val="2.8534928192811579E-4"/>
                  <c:y val="-2.07951066330495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6C-4E5B-A165-2111ECBC35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'G26 G27 dat'!$B$32:$AA$32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dat'!$B$34:$AA$34</c:f>
              <c:numCache>
                <c:formatCode>0</c:formatCode>
                <c:ptCount val="26"/>
                <c:pt idx="1">
                  <c:v>118.39007175426582</c:v>
                </c:pt>
                <c:pt idx="2">
                  <c:v>121.19133422746629</c:v>
                </c:pt>
                <c:pt idx="3">
                  <c:v>123.70973352493782</c:v>
                </c:pt>
                <c:pt idx="4">
                  <c:v>126.230307388315</c:v>
                </c:pt>
                <c:pt idx="5">
                  <c:v>128.48853980832098</c:v>
                </c:pt>
                <c:pt idx="6">
                  <c:v>130.62649652231022</c:v>
                </c:pt>
                <c:pt idx="7">
                  <c:v>132.74585553718012</c:v>
                </c:pt>
                <c:pt idx="8">
                  <c:v>134.81290710370351</c:v>
                </c:pt>
                <c:pt idx="9">
                  <c:v>137.23310454971593</c:v>
                </c:pt>
                <c:pt idx="10">
                  <c:v>139.67942246281459</c:v>
                </c:pt>
                <c:pt idx="11">
                  <c:v>142.29753532948058</c:v>
                </c:pt>
                <c:pt idx="12">
                  <c:v>145.08926331434429</c:v>
                </c:pt>
                <c:pt idx="13">
                  <c:v>147.91816301796533</c:v>
                </c:pt>
                <c:pt idx="14">
                  <c:v>150.76394783142544</c:v>
                </c:pt>
                <c:pt idx="15">
                  <c:v>153.76034924761498</c:v>
                </c:pt>
                <c:pt idx="16">
                  <c:v>156.90560916374054</c:v>
                </c:pt>
                <c:pt idx="17">
                  <c:v>160.11131880283881</c:v>
                </c:pt>
                <c:pt idx="18">
                  <c:v>163.50645701727083</c:v>
                </c:pt>
                <c:pt idx="19">
                  <c:v>167.02012892711141</c:v>
                </c:pt>
                <c:pt idx="20">
                  <c:v>170.67575487201788</c:v>
                </c:pt>
                <c:pt idx="21">
                  <c:v>174.548152159202</c:v>
                </c:pt>
                <c:pt idx="22">
                  <c:v>178.50430692126352</c:v>
                </c:pt>
                <c:pt idx="23">
                  <c:v>182.6197913018278</c:v>
                </c:pt>
                <c:pt idx="24">
                  <c:v>186.83163052481248</c:v>
                </c:pt>
                <c:pt idx="25">
                  <c:v>191.22119000788513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6C-4E5B-A165-2111ECBC3580}"/>
            </c:ext>
          </c:extLst>
        </c:ser>
        <c:ser>
          <c:idx val="0"/>
          <c:order val="2"/>
          <c:tx>
            <c:strRef>
              <c:f>'G26 G27 dat'!$A$35</c:f>
              <c:strCache>
                <c:ptCount val="1"/>
                <c:pt idx="0">
                  <c:v>Avec bouclage</c:v>
                </c:pt>
              </c:strCache>
            </c:strRef>
          </c:tx>
          <c:spPr>
            <a:ln w="28575" cap="rnd">
              <a:solidFill>
                <a:srgbClr val="AA02A6"/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layout>
                <c:manualLayout>
                  <c:x val="0"/>
                  <c:y val="-8.31804265321981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6C-4E5B-A165-2111ECBC3580}"/>
                </c:ext>
              </c:extLst>
            </c:dLbl>
            <c:dLbl>
              <c:idx val="2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86C-4E5B-A165-2111ECBC35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'G26 G27 dat'!$B$32:$AA$32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'G26 G27 dat'!$B$35:$AA$35</c:f>
              <c:numCache>
                <c:formatCode>0</c:formatCode>
                <c:ptCount val="26"/>
                <c:pt idx="1">
                  <c:v>118.39007175426582</c:v>
                </c:pt>
                <c:pt idx="2">
                  <c:v>120.95332520448943</c:v>
                </c:pt>
                <c:pt idx="3">
                  <c:v>123.32628992179797</c:v>
                </c:pt>
                <c:pt idx="4">
                  <c:v>125.73418590060636</c:v>
                </c:pt>
                <c:pt idx="5">
                  <c:v>127.95312388299101</c:v>
                </c:pt>
                <c:pt idx="6">
                  <c:v>130.16368935164533</c:v>
                </c:pt>
                <c:pt idx="7">
                  <c:v>132.50473826147498</c:v>
                </c:pt>
                <c:pt idx="8">
                  <c:v>134.84054205722836</c:v>
                </c:pt>
                <c:pt idx="9">
                  <c:v>137.38702710563462</c:v>
                </c:pt>
                <c:pt idx="10">
                  <c:v>139.91380152407089</c:v>
                </c:pt>
                <c:pt idx="11">
                  <c:v>142.45428476476209</c:v>
                </c:pt>
                <c:pt idx="12">
                  <c:v>144.89906108569491</c:v>
                </c:pt>
                <c:pt idx="13">
                  <c:v>147.29296117289735</c:v>
                </c:pt>
                <c:pt idx="14">
                  <c:v>149.72649533480467</c:v>
                </c:pt>
                <c:pt idx="15">
                  <c:v>152.29654499227931</c:v>
                </c:pt>
                <c:pt idx="16">
                  <c:v>155.12203867741079</c:v>
                </c:pt>
                <c:pt idx="17">
                  <c:v>158.104624234413</c:v>
                </c:pt>
                <c:pt idx="18">
                  <c:v>161.32805509625442</c:v>
                </c:pt>
                <c:pt idx="19">
                  <c:v>164.68008585572215</c:v>
                </c:pt>
                <c:pt idx="20">
                  <c:v>168.18102012785337</c:v>
                </c:pt>
                <c:pt idx="21">
                  <c:v>171.86132346993162</c:v>
                </c:pt>
                <c:pt idx="22">
                  <c:v>175.58812516044372</c:v>
                </c:pt>
                <c:pt idx="23">
                  <c:v>179.43372372596687</c:v>
                </c:pt>
                <c:pt idx="24">
                  <c:v>183.36859267385148</c:v>
                </c:pt>
                <c:pt idx="25">
                  <c:v>187.5904481526839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6C-4E5B-A165-2111ECBC3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871040"/>
        <c:axId val="739874400"/>
      </c:lineChart>
      <c:catAx>
        <c:axId val="7398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4400"/>
        <c:crosses val="autoZero"/>
        <c:auto val="1"/>
        <c:lblAlgn val="ctr"/>
        <c:lblOffset val="100"/>
        <c:tickLblSkip val="5"/>
        <c:noMultiLvlLbl val="0"/>
      </c:catAx>
      <c:valAx>
        <c:axId val="739874400"/>
        <c:scaling>
          <c:orientation val="minMax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104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678511339928657E-2"/>
          <c:y val="8.8604829232539387E-2"/>
          <c:w val="0.88660094494186414"/>
          <c:h val="0.8329851313540606"/>
        </c:manualLayout>
      </c:layout>
      <c:areaChart>
        <c:grouping val="stacked"/>
        <c:varyColors val="0"/>
        <c:ser>
          <c:idx val="2"/>
          <c:order val="1"/>
          <c:tx>
            <c:v>borne basse</c:v>
          </c:tx>
          <c:spPr>
            <a:noFill/>
            <a:ln w="25400">
              <a:noFill/>
            </a:ln>
            <a:effectLst/>
          </c:spPr>
          <c:cat>
            <c:strRef>
              <c:f>'G28 dat'!$B$1:$AZ$1</c:f>
              <c:strCach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strCache>
            </c:strRef>
          </c:cat>
          <c:val>
            <c:numRef>
              <c:f>'G28 dat'!$B$4:$AZ$4</c:f>
              <c:numCache>
                <c:formatCode>0</c:formatCode>
                <c:ptCount val="51"/>
                <c:pt idx="0">
                  <c:v>59.7</c:v>
                </c:pt>
                <c:pt idx="1">
                  <c:v>59.3</c:v>
                </c:pt>
                <c:pt idx="2">
                  <c:v>61.3</c:v>
                </c:pt>
                <c:pt idx="3">
                  <c:v>65.400000000000006</c:v>
                </c:pt>
                <c:pt idx="4">
                  <c:v>66.900000000000006</c:v>
                </c:pt>
                <c:pt idx="5">
                  <c:v>68.2</c:v>
                </c:pt>
                <c:pt idx="6">
                  <c:v>65.400000000000006</c:v>
                </c:pt>
                <c:pt idx="7">
                  <c:v>65.5</c:v>
                </c:pt>
                <c:pt idx="8">
                  <c:v>69.8</c:v>
                </c:pt>
                <c:pt idx="9">
                  <c:v>84.1</c:v>
                </c:pt>
                <c:pt idx="10">
                  <c:v>86.3</c:v>
                </c:pt>
                <c:pt idx="11">
                  <c:v>88.7</c:v>
                </c:pt>
                <c:pt idx="12">
                  <c:v>91.7</c:v>
                </c:pt>
                <c:pt idx="13">
                  <c:v>94.6</c:v>
                </c:pt>
                <c:pt idx="14">
                  <c:v>96.2</c:v>
                </c:pt>
                <c:pt idx="15">
                  <c:v>97</c:v>
                </c:pt>
                <c:pt idx="16">
                  <c:v>98.2</c:v>
                </c:pt>
                <c:pt idx="17">
                  <c:v>98.8</c:v>
                </c:pt>
                <c:pt idx="18">
                  <c:v>98.5</c:v>
                </c:pt>
                <c:pt idx="19">
                  <c:v>98.2</c:v>
                </c:pt>
                <c:pt idx="20">
                  <c:v>114.9</c:v>
                </c:pt>
                <c:pt idx="21">
                  <c:v>112.8</c:v>
                </c:pt>
                <c:pt idx="22">
                  <c:v>111.4</c:v>
                </c:pt>
                <c:pt idx="23">
                  <c:v>109.5</c:v>
                </c:pt>
                <c:pt idx="24">
                  <c:v>112.6</c:v>
                </c:pt>
                <c:pt idx="25">
                  <c:v>115.7</c:v>
                </c:pt>
                <c:pt idx="26">
                  <c:v>118.39007256951659</c:v>
                </c:pt>
                <c:pt idx="27">
                  <c:v>120.88924950207441</c:v>
                </c:pt>
                <c:pt idx="28">
                  <c:v>123.13917315184626</c:v>
                </c:pt>
                <c:pt idx="29">
                  <c:v>125.36877034750931</c:v>
                </c:pt>
                <c:pt idx="30">
                  <c:v>127.13415652418567</c:v>
                </c:pt>
                <c:pt idx="31">
                  <c:v>128.76687765033233</c:v>
                </c:pt>
                <c:pt idx="32">
                  <c:v>130.414986288215</c:v>
                </c:pt>
                <c:pt idx="33">
                  <c:v>131.96019594199936</c:v>
                </c:pt>
                <c:pt idx="34">
                  <c:v>133.58703570092837</c:v>
                </c:pt>
                <c:pt idx="35">
                  <c:v>135.04925855789904</c:v>
                </c:pt>
                <c:pt idx="36">
                  <c:v>136.36392495225428</c:v>
                </c:pt>
                <c:pt idx="37">
                  <c:v>137.43412387633597</c:v>
                </c:pt>
                <c:pt idx="38">
                  <c:v>138.31336141278996</c:v>
                </c:pt>
                <c:pt idx="39">
                  <c:v>139.08586603247281</c:v>
                </c:pt>
                <c:pt idx="40">
                  <c:v>139.83571835290437</c:v>
                </c:pt>
                <c:pt idx="41">
                  <c:v>140.96183841290431</c:v>
                </c:pt>
                <c:pt idx="42">
                  <c:v>142.18251424312521</c:v>
                </c:pt>
                <c:pt idx="43">
                  <c:v>143.56347712317123</c:v>
                </c:pt>
                <c:pt idx="44">
                  <c:v>145.02134189839373</c:v>
                </c:pt>
                <c:pt idx="45">
                  <c:v>146.5447682683905</c:v>
                </c:pt>
                <c:pt idx="46">
                  <c:v>148.21882053691863</c:v>
                </c:pt>
                <c:pt idx="47">
                  <c:v>149.93998726802897</c:v>
                </c:pt>
                <c:pt idx="48">
                  <c:v>151.7638735259732</c:v>
                </c:pt>
                <c:pt idx="49">
                  <c:v>153.6641717640104</c:v>
                </c:pt>
                <c:pt idx="50">
                  <c:v>155.83971193568041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1-4C48-9254-31C120748EA7}"/>
            </c:ext>
          </c:extLst>
        </c:ser>
        <c:ser>
          <c:idx val="1"/>
          <c:order val="2"/>
          <c:tx>
            <c:v>borne haute</c:v>
          </c:tx>
          <c:spPr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ln w="25400">
              <a:noFill/>
            </a:ln>
            <a:effectLst/>
          </c:spPr>
          <c:cat>
            <c:strRef>
              <c:f>'G28 dat'!$B$1:$AZ$1</c:f>
              <c:strCach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strCache>
            </c:strRef>
          </c:cat>
          <c:val>
            <c:numRef>
              <c:f>'G28 dat'!$B$6:$AZ$6</c:f>
              <c:numCache>
                <c:formatCode>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-1.2228761789856435E-6</c:v>
                </c:pt>
                <c:pt idx="27">
                  <c:v>0.12815215472565455</c:v>
                </c:pt>
                <c:pt idx="28">
                  <c:v>0.37436541169476811</c:v>
                </c:pt>
                <c:pt idx="29">
                  <c:v>0.73121419108656482</c:v>
                </c:pt>
                <c:pt idx="30">
                  <c:v>1.7388226995865068</c:v>
                </c:pt>
                <c:pt idx="31">
                  <c:v>3.0277252802029011</c:v>
                </c:pt>
                <c:pt idx="32">
                  <c:v>4.565368748183829</c:v>
                </c:pt>
                <c:pt idx="33">
                  <c:v>6.3513124669504464</c:v>
                </c:pt>
                <c:pt idx="34">
                  <c:v>8.4099907991853229</c:v>
                </c:pt>
                <c:pt idx="35">
                  <c:v>10.817788171836639</c:v>
                </c:pt>
                <c:pt idx="36">
                  <c:v>13.600470543025864</c:v>
                </c:pt>
                <c:pt idx="37">
                  <c:v>16.765227941270467</c:v>
                </c:pt>
                <c:pt idx="38">
                  <c:v>20.306537440999193</c:v>
                </c:pt>
                <c:pt idx="39">
                  <c:v>24.275859878569804</c:v>
                </c:pt>
                <c:pt idx="40">
                  <c:v>28.611343547341079</c:v>
                </c:pt>
                <c:pt idx="41">
                  <c:v>32.618619656838746</c:v>
                </c:pt>
                <c:pt idx="42">
                  <c:v>36.796634337728761</c:v>
                </c:pt>
                <c:pt idx="43">
                  <c:v>41.148155869892975</c:v>
                </c:pt>
                <c:pt idx="44">
                  <c:v>45.656050163149303</c:v>
                </c:pt>
                <c:pt idx="45">
                  <c:v>50.363584026084851</c:v>
                </c:pt>
                <c:pt idx="46">
                  <c:v>55.169393531745186</c:v>
                </c:pt>
                <c:pt idx="47">
                  <c:v>60.041065250575656</c:v>
                </c:pt>
                <c:pt idx="48">
                  <c:v>65.012211576415183</c:v>
                </c:pt>
                <c:pt idx="49">
                  <c:v>70.05456755525438</c:v>
                </c:pt>
                <c:pt idx="50">
                  <c:v>75.207141640128498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F1-4C48-9254-31C120748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15247"/>
        <c:axId val="88715727"/>
      </c:areaChart>
      <c:lineChart>
        <c:grouping val="standard"/>
        <c:varyColors val="0"/>
        <c:ser>
          <c:idx val="0"/>
          <c:order val="0"/>
          <c:tx>
            <c:v>Scénario central</c:v>
          </c:tx>
          <c:spPr>
            <a:ln w="28575" cap="rnd">
              <a:solidFill>
                <a:srgbClr val="000091"/>
              </a:solidFill>
              <a:round/>
            </a:ln>
            <a:effectLst/>
          </c:spPr>
          <c:marker>
            <c:symbol val="none"/>
          </c:marker>
          <c:dLbls>
            <c:dLbl>
              <c:idx val="5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F1-4C48-9254-31C120748EA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'G28 dat'!$B$1:$AZ$1</c:f>
              <c:strCach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strCache>
            </c:strRef>
          </c:cat>
          <c:val>
            <c:numRef>
              <c:f>'G28 dat'!$B$2:$AZ$2</c:f>
              <c:numCache>
                <c:formatCode>0</c:formatCode>
                <c:ptCount val="51"/>
                <c:pt idx="0">
                  <c:v>59.7</c:v>
                </c:pt>
                <c:pt idx="1">
                  <c:v>59.3</c:v>
                </c:pt>
                <c:pt idx="2">
                  <c:v>61.3</c:v>
                </c:pt>
                <c:pt idx="3">
                  <c:v>65.400000000000006</c:v>
                </c:pt>
                <c:pt idx="4">
                  <c:v>66.900000000000006</c:v>
                </c:pt>
                <c:pt idx="5">
                  <c:v>68.2</c:v>
                </c:pt>
                <c:pt idx="6">
                  <c:v>65.400000000000006</c:v>
                </c:pt>
                <c:pt idx="7">
                  <c:v>65.5</c:v>
                </c:pt>
                <c:pt idx="8">
                  <c:v>69.8</c:v>
                </c:pt>
                <c:pt idx="9">
                  <c:v>84.1</c:v>
                </c:pt>
                <c:pt idx="10">
                  <c:v>86.3</c:v>
                </c:pt>
                <c:pt idx="11">
                  <c:v>88.7</c:v>
                </c:pt>
                <c:pt idx="12">
                  <c:v>91.7</c:v>
                </c:pt>
                <c:pt idx="13">
                  <c:v>94.6</c:v>
                </c:pt>
                <c:pt idx="14">
                  <c:v>96.2</c:v>
                </c:pt>
                <c:pt idx="15">
                  <c:v>97</c:v>
                </c:pt>
                <c:pt idx="16">
                  <c:v>98.2</c:v>
                </c:pt>
                <c:pt idx="17">
                  <c:v>98.8</c:v>
                </c:pt>
                <c:pt idx="18">
                  <c:v>98.5</c:v>
                </c:pt>
                <c:pt idx="19">
                  <c:v>98.2</c:v>
                </c:pt>
                <c:pt idx="20">
                  <c:v>114.9</c:v>
                </c:pt>
                <c:pt idx="21">
                  <c:v>112.8</c:v>
                </c:pt>
                <c:pt idx="22">
                  <c:v>111.4</c:v>
                </c:pt>
                <c:pt idx="23">
                  <c:v>109.5</c:v>
                </c:pt>
                <c:pt idx="24">
                  <c:v>112.6</c:v>
                </c:pt>
                <c:pt idx="25">
                  <c:v>115.7</c:v>
                </c:pt>
                <c:pt idx="26">
                  <c:v>118.39007175426582</c:v>
                </c:pt>
                <c:pt idx="27">
                  <c:v>120.95332520448943</c:v>
                </c:pt>
                <c:pt idx="28">
                  <c:v>123.32628992179797</c:v>
                </c:pt>
                <c:pt idx="29">
                  <c:v>125.73418590060636</c:v>
                </c:pt>
                <c:pt idx="30">
                  <c:v>127.95312388299101</c:v>
                </c:pt>
                <c:pt idx="31">
                  <c:v>130.16368935164533</c:v>
                </c:pt>
                <c:pt idx="32">
                  <c:v>132.50473826147498</c:v>
                </c:pt>
                <c:pt idx="33">
                  <c:v>134.84054205722836</c:v>
                </c:pt>
                <c:pt idx="34">
                  <c:v>137.38702710563462</c:v>
                </c:pt>
                <c:pt idx="35">
                  <c:v>139.91380152407089</c:v>
                </c:pt>
                <c:pt idx="36">
                  <c:v>142.45428476476209</c:v>
                </c:pt>
                <c:pt idx="37">
                  <c:v>144.89906108569491</c:v>
                </c:pt>
                <c:pt idx="38">
                  <c:v>147.29296117289735</c:v>
                </c:pt>
                <c:pt idx="39">
                  <c:v>149.72649533480467</c:v>
                </c:pt>
                <c:pt idx="40">
                  <c:v>152.29654499227931</c:v>
                </c:pt>
                <c:pt idx="41">
                  <c:v>155.12203867741079</c:v>
                </c:pt>
                <c:pt idx="42">
                  <c:v>158.104624234413</c:v>
                </c:pt>
                <c:pt idx="43">
                  <c:v>161.32805509625442</c:v>
                </c:pt>
                <c:pt idx="44">
                  <c:v>164.68008585572215</c:v>
                </c:pt>
                <c:pt idx="45">
                  <c:v>168.18102012785337</c:v>
                </c:pt>
                <c:pt idx="46">
                  <c:v>171.86132346993162</c:v>
                </c:pt>
                <c:pt idx="47">
                  <c:v>175.58812516044372</c:v>
                </c:pt>
                <c:pt idx="48">
                  <c:v>179.43372372596687</c:v>
                </c:pt>
                <c:pt idx="49">
                  <c:v>183.36859267385148</c:v>
                </c:pt>
                <c:pt idx="50">
                  <c:v>187.5904481526839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F1-4C48-9254-31C120748EA7}"/>
            </c:ext>
          </c:extLst>
        </c:ser>
        <c:ser>
          <c:idx val="3"/>
          <c:order val="3"/>
          <c:tx>
            <c:v>fourchette haute</c:v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5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F1-4C48-9254-31C120748EA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'G28 dat'!$B$1:$AZ$1</c:f>
              <c:strCach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strCache>
            </c:strRef>
          </c:cat>
          <c:val>
            <c:numRef>
              <c:f>'G28 dat'!$B$3:$AZ$3</c:f>
              <c:numCache>
                <c:formatCode>0</c:formatCode>
                <c:ptCount val="51"/>
                <c:pt idx="0">
                  <c:v>59.7</c:v>
                </c:pt>
                <c:pt idx="1">
                  <c:v>59.3</c:v>
                </c:pt>
                <c:pt idx="2">
                  <c:v>61.3</c:v>
                </c:pt>
                <c:pt idx="3">
                  <c:v>65.400000000000006</c:v>
                </c:pt>
                <c:pt idx="4">
                  <c:v>66.900000000000006</c:v>
                </c:pt>
                <c:pt idx="5">
                  <c:v>68.2</c:v>
                </c:pt>
                <c:pt idx="6">
                  <c:v>65.400000000000006</c:v>
                </c:pt>
                <c:pt idx="7">
                  <c:v>65.5</c:v>
                </c:pt>
                <c:pt idx="8">
                  <c:v>69.8</c:v>
                </c:pt>
                <c:pt idx="9">
                  <c:v>84.1</c:v>
                </c:pt>
                <c:pt idx="10">
                  <c:v>86.3</c:v>
                </c:pt>
                <c:pt idx="11">
                  <c:v>88.7</c:v>
                </c:pt>
                <c:pt idx="12">
                  <c:v>91.7</c:v>
                </c:pt>
                <c:pt idx="13">
                  <c:v>94.6</c:v>
                </c:pt>
                <c:pt idx="14">
                  <c:v>96.2</c:v>
                </c:pt>
                <c:pt idx="15">
                  <c:v>97</c:v>
                </c:pt>
                <c:pt idx="16">
                  <c:v>98.2</c:v>
                </c:pt>
                <c:pt idx="17">
                  <c:v>98.8</c:v>
                </c:pt>
                <c:pt idx="18">
                  <c:v>98.5</c:v>
                </c:pt>
                <c:pt idx="19">
                  <c:v>98.2</c:v>
                </c:pt>
                <c:pt idx="20">
                  <c:v>114.9</c:v>
                </c:pt>
                <c:pt idx="21">
                  <c:v>112.8</c:v>
                </c:pt>
                <c:pt idx="22">
                  <c:v>111.4</c:v>
                </c:pt>
                <c:pt idx="23">
                  <c:v>109.5</c:v>
                </c:pt>
                <c:pt idx="24">
                  <c:v>112.6</c:v>
                </c:pt>
                <c:pt idx="25">
                  <c:v>115.7</c:v>
                </c:pt>
                <c:pt idx="26">
                  <c:v>118.39007134664041</c:v>
                </c:pt>
                <c:pt idx="27">
                  <c:v>121.01740165680006</c:v>
                </c:pt>
                <c:pt idx="28">
                  <c:v>123.51353856354103</c:v>
                </c:pt>
                <c:pt idx="29">
                  <c:v>126.09998453859588</c:v>
                </c:pt>
                <c:pt idx="30">
                  <c:v>128.87297922377218</c:v>
                </c:pt>
                <c:pt idx="31">
                  <c:v>131.79460293053523</c:v>
                </c:pt>
                <c:pt idx="32">
                  <c:v>134.98035503639883</c:v>
                </c:pt>
                <c:pt idx="33">
                  <c:v>138.31150840894981</c:v>
                </c:pt>
                <c:pt idx="34">
                  <c:v>141.99702650011369</c:v>
                </c:pt>
                <c:pt idx="35">
                  <c:v>145.86704672973568</c:v>
                </c:pt>
                <c:pt idx="36">
                  <c:v>149.96439549528014</c:v>
                </c:pt>
                <c:pt idx="37">
                  <c:v>154.19935181760644</c:v>
                </c:pt>
                <c:pt idx="38">
                  <c:v>158.61989885378915</c:v>
                </c:pt>
                <c:pt idx="39">
                  <c:v>163.36172591104261</c:v>
                </c:pt>
                <c:pt idx="40">
                  <c:v>168.44706190024544</c:v>
                </c:pt>
                <c:pt idx="41">
                  <c:v>173.58045806974306</c:v>
                </c:pt>
                <c:pt idx="42">
                  <c:v>178.97914858085397</c:v>
                </c:pt>
                <c:pt idx="43">
                  <c:v>184.7116329930642</c:v>
                </c:pt>
                <c:pt idx="44">
                  <c:v>190.67739206154303</c:v>
                </c:pt>
                <c:pt idx="45">
                  <c:v>196.90835229447535</c:v>
                </c:pt>
                <c:pt idx="46">
                  <c:v>203.38821406866381</c:v>
                </c:pt>
                <c:pt idx="47">
                  <c:v>209.98105251860463</c:v>
                </c:pt>
                <c:pt idx="48">
                  <c:v>216.77608510238838</c:v>
                </c:pt>
                <c:pt idx="49">
                  <c:v>223.71873931926478</c:v>
                </c:pt>
                <c:pt idx="50">
                  <c:v>231.04685357580891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F1-4C48-9254-31C120748EA7}"/>
            </c:ext>
          </c:extLst>
        </c:ser>
        <c:ser>
          <c:idx val="4"/>
          <c:order val="4"/>
          <c:tx>
            <c:v>fourchette basse</c:v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5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F1-4C48-9254-31C120748EA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'G28 dat'!$B$1:$AZ$1</c:f>
              <c:strCach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strCache>
            </c:strRef>
          </c:cat>
          <c:val>
            <c:numRef>
              <c:f>'G28 dat'!$B$4:$AZ$4</c:f>
              <c:numCache>
                <c:formatCode>0</c:formatCode>
                <c:ptCount val="51"/>
                <c:pt idx="0">
                  <c:v>59.7</c:v>
                </c:pt>
                <c:pt idx="1">
                  <c:v>59.3</c:v>
                </c:pt>
                <c:pt idx="2">
                  <c:v>61.3</c:v>
                </c:pt>
                <c:pt idx="3">
                  <c:v>65.400000000000006</c:v>
                </c:pt>
                <c:pt idx="4">
                  <c:v>66.900000000000006</c:v>
                </c:pt>
                <c:pt idx="5">
                  <c:v>68.2</c:v>
                </c:pt>
                <c:pt idx="6">
                  <c:v>65.400000000000006</c:v>
                </c:pt>
                <c:pt idx="7">
                  <c:v>65.5</c:v>
                </c:pt>
                <c:pt idx="8">
                  <c:v>69.8</c:v>
                </c:pt>
                <c:pt idx="9">
                  <c:v>84.1</c:v>
                </c:pt>
                <c:pt idx="10">
                  <c:v>86.3</c:v>
                </c:pt>
                <c:pt idx="11">
                  <c:v>88.7</c:v>
                </c:pt>
                <c:pt idx="12">
                  <c:v>91.7</c:v>
                </c:pt>
                <c:pt idx="13">
                  <c:v>94.6</c:v>
                </c:pt>
                <c:pt idx="14">
                  <c:v>96.2</c:v>
                </c:pt>
                <c:pt idx="15">
                  <c:v>97</c:v>
                </c:pt>
                <c:pt idx="16">
                  <c:v>98.2</c:v>
                </c:pt>
                <c:pt idx="17">
                  <c:v>98.8</c:v>
                </c:pt>
                <c:pt idx="18">
                  <c:v>98.5</c:v>
                </c:pt>
                <c:pt idx="19">
                  <c:v>98.2</c:v>
                </c:pt>
                <c:pt idx="20">
                  <c:v>114.9</c:v>
                </c:pt>
                <c:pt idx="21">
                  <c:v>112.8</c:v>
                </c:pt>
                <c:pt idx="22">
                  <c:v>111.4</c:v>
                </c:pt>
                <c:pt idx="23">
                  <c:v>109.5</c:v>
                </c:pt>
                <c:pt idx="24">
                  <c:v>112.6</c:v>
                </c:pt>
                <c:pt idx="25">
                  <c:v>115.7</c:v>
                </c:pt>
                <c:pt idx="26">
                  <c:v>118.39007256951659</c:v>
                </c:pt>
                <c:pt idx="27">
                  <c:v>120.88924950207441</c:v>
                </c:pt>
                <c:pt idx="28">
                  <c:v>123.13917315184626</c:v>
                </c:pt>
                <c:pt idx="29">
                  <c:v>125.36877034750931</c:v>
                </c:pt>
                <c:pt idx="30">
                  <c:v>127.13415652418567</c:v>
                </c:pt>
                <c:pt idx="31">
                  <c:v>128.76687765033233</c:v>
                </c:pt>
                <c:pt idx="32">
                  <c:v>130.414986288215</c:v>
                </c:pt>
                <c:pt idx="33">
                  <c:v>131.96019594199936</c:v>
                </c:pt>
                <c:pt idx="34">
                  <c:v>133.58703570092837</c:v>
                </c:pt>
                <c:pt idx="35">
                  <c:v>135.04925855789904</c:v>
                </c:pt>
                <c:pt idx="36">
                  <c:v>136.36392495225428</c:v>
                </c:pt>
                <c:pt idx="37">
                  <c:v>137.43412387633597</c:v>
                </c:pt>
                <c:pt idx="38">
                  <c:v>138.31336141278996</c:v>
                </c:pt>
                <c:pt idx="39">
                  <c:v>139.08586603247281</c:v>
                </c:pt>
                <c:pt idx="40">
                  <c:v>139.83571835290437</c:v>
                </c:pt>
                <c:pt idx="41">
                  <c:v>140.96183841290431</c:v>
                </c:pt>
                <c:pt idx="42">
                  <c:v>142.18251424312521</c:v>
                </c:pt>
                <c:pt idx="43">
                  <c:v>143.56347712317123</c:v>
                </c:pt>
                <c:pt idx="44">
                  <c:v>145.02134189839373</c:v>
                </c:pt>
                <c:pt idx="45">
                  <c:v>146.5447682683905</c:v>
                </c:pt>
                <c:pt idx="46">
                  <c:v>148.21882053691863</c:v>
                </c:pt>
                <c:pt idx="47">
                  <c:v>149.93998726802897</c:v>
                </c:pt>
                <c:pt idx="48">
                  <c:v>151.7638735259732</c:v>
                </c:pt>
                <c:pt idx="49">
                  <c:v>153.6641717640104</c:v>
                </c:pt>
                <c:pt idx="50">
                  <c:v>155.83971193568041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3F1-4C48-9254-31C120748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715247"/>
        <c:axId val="88715727"/>
      </c:lineChart>
      <c:catAx>
        <c:axId val="88715247"/>
        <c:scaling>
          <c:orientation val="minMax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88715727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8715727"/>
        <c:scaling>
          <c:orientation val="minMax"/>
          <c:max val="260"/>
          <c:min val="5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88715247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Marianne" panose="02000000000000000000" pitchFamily="2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35321354061513"/>
          <c:y val="7.3976217602615663E-2"/>
          <c:w val="0.66852940305538733"/>
          <c:h val="0.85849503029699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'G29 dat'!$A$2</c:f>
              <c:strCache>
                <c:ptCount val="1"/>
                <c:pt idx="0">
                  <c:v>Impulsion budgétaire</c:v>
                </c:pt>
              </c:strCache>
            </c:strRef>
          </c:tx>
          <c:spPr>
            <a:solidFill>
              <a:srgbClr val="FFC000"/>
            </a:solidFill>
            <a:ln>
              <a:noFill/>
              <a:prstDash val="sysDash"/>
            </a:ln>
            <a:effectLst/>
          </c:spPr>
          <c:invertIfNegative val="0"/>
          <c:cat>
            <c:numRef>
              <c:f>'G29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dat'!$B$2:$AA$2</c:f>
              <c:numCache>
                <c:formatCode>General</c:formatCode>
                <c:ptCount val="26"/>
                <c:pt idx="2" formatCode="0.00">
                  <c:v>0.87849363446244677</c:v>
                </c:pt>
                <c:pt idx="3">
                  <c:v>0.87849363446244677</c:v>
                </c:pt>
                <c:pt idx="4">
                  <c:v>0.87849363446244677</c:v>
                </c:pt>
                <c:pt idx="5">
                  <c:v>0.87849363446244677</c:v>
                </c:pt>
                <c:pt idx="6">
                  <c:v>0.87849363446244677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D-4301-8B7D-AD73C9925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113552"/>
        <c:axId val="742115472"/>
      </c:barChart>
      <c:lineChart>
        <c:grouping val="standard"/>
        <c:varyColors val="0"/>
        <c:ser>
          <c:idx val="1"/>
          <c:order val="1"/>
          <c:tx>
            <c:strRef>
              <c:f>'G29 dat'!$A$5</c:f>
              <c:strCache>
                <c:ptCount val="1"/>
                <c:pt idx="0">
                  <c:v>Solde primaire : consolidation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'G29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dat'!$B$5:$AA$5</c:f>
              <c:numCache>
                <c:formatCode>General</c:formatCode>
                <c:ptCount val="26"/>
                <c:pt idx="0">
                  <c:v>-2.9023562246911894</c:v>
                </c:pt>
                <c:pt idx="1">
                  <c:v>-2.4610794163542309</c:v>
                </c:pt>
                <c:pt idx="2">
                  <c:v>-2.0923982167575588</c:v>
                </c:pt>
                <c:pt idx="3">
                  <c:v>-1.2849231610810179</c:v>
                </c:pt>
                <c:pt idx="4">
                  <c:v>-0.293302509291955</c:v>
                </c:pt>
                <c:pt idx="5">
                  <c:v>0.6893045436838392</c:v>
                </c:pt>
                <c:pt idx="6">
                  <c:v>1.7999999999999972</c:v>
                </c:pt>
                <c:pt idx="7">
                  <c:v>1.9898792412355988</c:v>
                </c:pt>
                <c:pt idx="8">
                  <c:v>2.1760110146244145</c:v>
                </c:pt>
                <c:pt idx="9">
                  <c:v>2.2064515075008444</c:v>
                </c:pt>
                <c:pt idx="10">
                  <c:v>2.2322133561200346</c:v>
                </c:pt>
                <c:pt idx="11">
                  <c:v>2.2073116789862652</c:v>
                </c:pt>
                <c:pt idx="12">
                  <c:v>2.1578609843632108</c:v>
                </c:pt>
                <c:pt idx="13">
                  <c:v>2.134189507575023</c:v>
                </c:pt>
                <c:pt idx="14">
                  <c:v>2.130752391848759</c:v>
                </c:pt>
                <c:pt idx="15">
                  <c:v>2.1136330641185097</c:v>
                </c:pt>
                <c:pt idx="16">
                  <c:v>2.1037647069654213</c:v>
                </c:pt>
                <c:pt idx="17">
                  <c:v>2.0905737317254633</c:v>
                </c:pt>
                <c:pt idx="18">
                  <c:v>2.0320718188317812</c:v>
                </c:pt>
                <c:pt idx="19">
                  <c:v>1.9650187598407598</c:v>
                </c:pt>
                <c:pt idx="20">
                  <c:v>1.8881811990738768</c:v>
                </c:pt>
                <c:pt idx="21">
                  <c:v>1.7955663297304483</c:v>
                </c:pt>
                <c:pt idx="22">
                  <c:v>1.7062816499745992</c:v>
                </c:pt>
                <c:pt idx="23">
                  <c:v>1.5922126635154896</c:v>
                </c:pt>
                <c:pt idx="24">
                  <c:v>1.4760081863113754</c:v>
                </c:pt>
                <c:pt idx="25">
                  <c:v>1.3826282711496987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9D-4301-8B7D-AD73C99258B1}"/>
            </c:ext>
          </c:extLst>
        </c:ser>
        <c:ser>
          <c:idx val="2"/>
          <c:order val="2"/>
          <c:tx>
            <c:strRef>
              <c:f>'G29 dat'!$A$3</c:f>
              <c:strCache>
                <c:ptCount val="1"/>
                <c:pt idx="0">
                  <c:v>Solde primaire : 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'G29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dat'!$B$3:$AA$3</c:f>
              <c:numCache>
                <c:formatCode>General</c:formatCode>
                <c:ptCount val="26"/>
                <c:pt idx="0">
                  <c:v>-2.9027526064373248</c:v>
                </c:pt>
                <c:pt idx="1">
                  <c:v>-2.4610794163542309</c:v>
                </c:pt>
                <c:pt idx="2">
                  <c:v>-2.9181340153862205</c:v>
                </c:pt>
                <c:pt idx="3">
                  <c:v>-2.8745943495583028</c:v>
                </c:pt>
                <c:pt idx="4">
                  <c:v>-2.6981937124865265</c:v>
                </c:pt>
                <c:pt idx="5">
                  <c:v>-2.555272095875663</c:v>
                </c:pt>
                <c:pt idx="6">
                  <c:v>-2.3301947296959513</c:v>
                </c:pt>
                <c:pt idx="7">
                  <c:v>-2.2175114491724139</c:v>
                </c:pt>
                <c:pt idx="8">
                  <c:v>-2.1354136920674804</c:v>
                </c:pt>
                <c:pt idx="9">
                  <c:v>-2.1742973376267423</c:v>
                </c:pt>
                <c:pt idx="10">
                  <c:v>-2.2164307380706445</c:v>
                </c:pt>
                <c:pt idx="11">
                  <c:v>-2.2817425102005133</c:v>
                </c:pt>
                <c:pt idx="12">
                  <c:v>-2.2950967675525922</c:v>
                </c:pt>
                <c:pt idx="13">
                  <c:v>-2.2611323303670501</c:v>
                </c:pt>
                <c:pt idx="14">
                  <c:v>-2.2156260869361466</c:v>
                </c:pt>
                <c:pt idx="15">
                  <c:v>-2.1839200586424994</c:v>
                </c:pt>
                <c:pt idx="16">
                  <c:v>-2.1733890332582462</c:v>
                </c:pt>
                <c:pt idx="17">
                  <c:v>-2.1874018185682216</c:v>
                </c:pt>
                <c:pt idx="18">
                  <c:v>-2.2639261950372491</c:v>
                </c:pt>
                <c:pt idx="19">
                  <c:v>-2.3407615215938788</c:v>
                </c:pt>
                <c:pt idx="20">
                  <c:v>-2.4274236671367069</c:v>
                </c:pt>
                <c:pt idx="21">
                  <c:v>-2.5274845985508296</c:v>
                </c:pt>
                <c:pt idx="22">
                  <c:v>-2.6031402264113677</c:v>
                </c:pt>
                <c:pt idx="23">
                  <c:v>-2.6936495995506862</c:v>
                </c:pt>
                <c:pt idx="24">
                  <c:v>-2.7741879247600538</c:v>
                </c:pt>
                <c:pt idx="25">
                  <c:v>-2.8516925496078276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9D-4301-8B7D-AD73C99258B1}"/>
            </c:ext>
          </c:extLst>
        </c:ser>
        <c:ser>
          <c:idx val="6"/>
          <c:order val="3"/>
          <c:tx>
            <c:strRef>
              <c:f>'G29 dat'!$A$4</c:f>
              <c:strCache>
                <c:ptCount val="1"/>
                <c:pt idx="0">
                  <c:v>Solde public : 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'G29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dat'!$B$4:$AA$4</c:f>
              <c:numCache>
                <c:formatCode>General</c:formatCode>
                <c:ptCount val="26"/>
                <c:pt idx="0">
                  <c:v>-5.0999999999999996</c:v>
                </c:pt>
                <c:pt idx="1">
                  <c:v>-4.9973276923496002</c:v>
                </c:pt>
                <c:pt idx="2">
                  <c:v>-5.6143602145429776</c:v>
                </c:pt>
                <c:pt idx="3">
                  <c:v>-5.7590921298183</c:v>
                </c:pt>
                <c:pt idx="4">
                  <c:v>-5.7531891152700139</c:v>
                </c:pt>
                <c:pt idx="5">
                  <c:v>-5.7843701180849729</c:v>
                </c:pt>
                <c:pt idx="6">
                  <c:v>-5.7123602787001646</c:v>
                </c:pt>
                <c:pt idx="7">
                  <c:v>-5.726703078019626</c:v>
                </c:pt>
                <c:pt idx="8">
                  <c:v>-5.763855709029265</c:v>
                </c:pt>
                <c:pt idx="9">
                  <c:v>-5.9059799232818939</c:v>
                </c:pt>
                <c:pt idx="10">
                  <c:v>-6.0603131930989926</c:v>
                </c:pt>
                <c:pt idx="11">
                  <c:v>-6.2460344387094562</c:v>
                </c:pt>
                <c:pt idx="12">
                  <c:v>-6.3940895988961435</c:v>
                </c:pt>
                <c:pt idx="13">
                  <c:v>-6.4992592129701698</c:v>
                </c:pt>
                <c:pt idx="14">
                  <c:v>-6.5866012181802143</c:v>
                </c:pt>
                <c:pt idx="15">
                  <c:v>-6.6734707592286409</c:v>
                </c:pt>
                <c:pt idx="16">
                  <c:v>-6.7586378824580695</c:v>
                </c:pt>
                <c:pt idx="17">
                  <c:v>-6.8569233239649083</c:v>
                </c:pt>
                <c:pt idx="18">
                  <c:v>-7.0049107881004407</c:v>
                </c:pt>
                <c:pt idx="19">
                  <c:v>-7.1522443469353627</c:v>
                </c:pt>
                <c:pt idx="20">
                  <c:v>-7.3074544346557193</c:v>
                </c:pt>
                <c:pt idx="21">
                  <c:v>-7.4727811730602403</c:v>
                </c:pt>
                <c:pt idx="22">
                  <c:v>-7.6206245236915358</c:v>
                </c:pt>
                <c:pt idx="23">
                  <c:v>-7.7844035192854637</c:v>
                </c:pt>
                <c:pt idx="24">
                  <c:v>-7.9415381929598059</c:v>
                </c:pt>
                <c:pt idx="25">
                  <c:v>-8.0802390585064998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9D-4301-8B7D-AD73C99258B1}"/>
            </c:ext>
          </c:extLst>
        </c:ser>
        <c:ser>
          <c:idx val="4"/>
          <c:order val="4"/>
          <c:tx>
            <c:strRef>
              <c:f>'G29 dat'!$A$6</c:f>
              <c:strCache>
                <c:ptCount val="1"/>
                <c:pt idx="0">
                  <c:v>Solde public : consolidation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'G29 dat'!$B$1:$AA$1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dat'!$B$6:$AA$6</c:f>
              <c:numCache>
                <c:formatCode>General</c:formatCode>
                <c:ptCount val="26"/>
                <c:pt idx="0">
                  <c:v>-5.0999999999999996</c:v>
                </c:pt>
                <c:pt idx="1">
                  <c:v>-4.9973276923496082</c:v>
                </c:pt>
                <c:pt idx="2">
                  <c:v>-4.7701520172167378</c:v>
                </c:pt>
                <c:pt idx="3">
                  <c:v>-4.1332270475950752</c:v>
                </c:pt>
                <c:pt idx="4">
                  <c:v>-3.2832181043095745</c:v>
                </c:pt>
                <c:pt idx="5">
                  <c:v>-2.432103209373615</c:v>
                </c:pt>
                <c:pt idx="6">
                  <c:v>-1.4148189210961584</c:v>
                </c:pt>
                <c:pt idx="7">
                  <c:v>-1.2698991034450517</c:v>
                </c:pt>
                <c:pt idx="8">
                  <c:v>-1.1085771858106721</c:v>
                </c:pt>
                <c:pt idx="9">
                  <c:v>-1.0645539906556736</c:v>
                </c:pt>
                <c:pt idx="10">
                  <c:v>-1.0191334172901407</c:v>
                </c:pt>
                <c:pt idx="11">
                  <c:v>-1.0120123092994102</c:v>
                </c:pt>
                <c:pt idx="12">
                  <c:v>-1.0212130301800426</c:v>
                </c:pt>
                <c:pt idx="13">
                  <c:v>-1.0053085775728783</c:v>
                </c:pt>
                <c:pt idx="14">
                  <c:v>-0.96912198723123688</c:v>
                </c:pt>
                <c:pt idx="15">
                  <c:v>-0.938619711854769</c:v>
                </c:pt>
                <c:pt idx="16">
                  <c:v>-0.8937133753158808</c:v>
                </c:pt>
                <c:pt idx="17">
                  <c:v>-0.85073017861363331</c:v>
                </c:pt>
                <c:pt idx="18">
                  <c:v>-0.84730517053188859</c:v>
                </c:pt>
                <c:pt idx="19">
                  <c:v>-0.85286150031057151</c:v>
                </c:pt>
                <c:pt idx="20">
                  <c:v>-0.86832886095053063</c:v>
                </c:pt>
                <c:pt idx="21">
                  <c:v>-0.89722004302614811</c:v>
                </c:pt>
                <c:pt idx="22">
                  <c:v>-0.92759876119900919</c:v>
                </c:pt>
                <c:pt idx="23">
                  <c:v>-0.98493551867079987</c:v>
                </c:pt>
                <c:pt idx="24">
                  <c:v>-1.0503115815311304</c:v>
                </c:pt>
                <c:pt idx="25">
                  <c:v>-1.0939907660655934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9D-4301-8B7D-AD73C9925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13552"/>
        <c:axId val="742115472"/>
      </c:lineChart>
      <c:catAx>
        <c:axId val="74211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4211547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42115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421135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1637605981884298E-2"/>
          <c:y val="3.9798231793720391E-2"/>
          <c:w val="0.26298878793996905"/>
          <c:h val="0.9161313700569458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3978733427552"/>
          <c:y val="7.3891925755770388E-2"/>
          <c:w val="0.81430222760616466"/>
          <c:h val="0.85209265378489152"/>
        </c:manualLayout>
      </c:layout>
      <c:lineChart>
        <c:grouping val="standard"/>
        <c:varyColors val="0"/>
        <c:ser>
          <c:idx val="1"/>
          <c:order val="0"/>
          <c:tx>
            <c:strRef>
              <c:f>'G29 dat'!$A$13</c:f>
              <c:strCache>
                <c:ptCount val="1"/>
                <c:pt idx="0">
                  <c:v>Consolidation sans bouclage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2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B7-4B1C-B706-E26C0A61B8BC}"/>
                </c:ext>
              </c:extLst>
            </c:dLbl>
            <c:dLbl>
              <c:idx val="26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B7-4B1C-B706-E26C0A61B8B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rgbClr val="C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'G29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dat'!$B$13:$AA$13</c:f>
              <c:numCache>
                <c:formatCode>0</c:formatCode>
                <c:ptCount val="26"/>
                <c:pt idx="0">
                  <c:v>115.7</c:v>
                </c:pt>
                <c:pt idx="1">
                  <c:v>118.39007175426582</c:v>
                </c:pt>
                <c:pt idx="2">
                  <c:v>120.31284059300383</c:v>
                </c:pt>
                <c:pt idx="3">
                  <c:v>121.07804745721617</c:v>
                </c:pt>
                <c:pt idx="4">
                  <c:v>120.97182428833726</c:v>
                </c:pt>
                <c:pt idx="5">
                  <c:v>119.73967874149562</c:v>
                </c:pt>
                <c:pt idx="6">
                  <c:v>117.51611523859403</c:v>
                </c:pt>
                <c:pt idx="7">
                  <c:v>115.27143256652246</c:v>
                </c:pt>
                <c:pt idx="8">
                  <c:v>112.96568344099975</c:v>
                </c:pt>
                <c:pt idx="9">
                  <c:v>110.95546234322346</c:v>
                </c:pt>
                <c:pt idx="10">
                  <c:v>108.95453620661752</c:v>
                </c:pt>
                <c:pt idx="11">
                  <c:v>107.0849447159254</c:v>
                </c:pt>
                <c:pt idx="12">
                  <c:v>105.34634081566816</c:v>
                </c:pt>
                <c:pt idx="13">
                  <c:v>103.62646755083679</c:v>
                </c:pt>
                <c:pt idx="14">
                  <c:v>101.90489419055785</c:v>
                </c:pt>
                <c:pt idx="15">
                  <c:v>100.27628105157945</c:v>
                </c:pt>
                <c:pt idx="16">
                  <c:v>98.731127818996853</c:v>
                </c:pt>
                <c:pt idx="17">
                  <c:v>97.209269854442383</c:v>
                </c:pt>
                <c:pt idx="18">
                  <c:v>95.805426580244557</c:v>
                </c:pt>
                <c:pt idx="19">
                  <c:v>94.476872040960586</c:v>
                </c:pt>
                <c:pt idx="20">
                  <c:v>93.239959077642482</c:v>
                </c:pt>
                <c:pt idx="21">
                  <c:v>92.141194371245248</c:v>
                </c:pt>
                <c:pt idx="22">
                  <c:v>91.105308763704684</c:v>
                </c:pt>
                <c:pt idx="23">
                  <c:v>90.184364679216671</c:v>
                </c:pt>
                <c:pt idx="24">
                  <c:v>89.34806236855681</c:v>
                </c:pt>
                <c:pt idx="25">
                  <c:v>88.625254230161616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ADB7-4B1C-B706-E26C0A61B8BC}"/>
            </c:ext>
          </c:extLst>
        </c:ser>
        <c:ser>
          <c:idx val="0"/>
          <c:order val="1"/>
          <c:tx>
            <c:strRef>
              <c:f>'G29 dat'!$A$12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2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B7-4B1C-B706-E26C0A61B8BC}"/>
                </c:ext>
              </c:extLst>
            </c:dLbl>
            <c:dLbl>
              <c:idx val="2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B7-4B1C-B706-E26C0A61B8B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'G29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'G29 dat'!$B$12:$AA$12</c:f>
              <c:numCache>
                <c:formatCode>0</c:formatCode>
                <c:ptCount val="26"/>
                <c:pt idx="0">
                  <c:v>115.7</c:v>
                </c:pt>
                <c:pt idx="1">
                  <c:v>118.39007175426582</c:v>
                </c:pt>
                <c:pt idx="2">
                  <c:v>120.95332520448943</c:v>
                </c:pt>
                <c:pt idx="3">
                  <c:v>123.32628992179797</c:v>
                </c:pt>
                <c:pt idx="4">
                  <c:v>125.73418590060636</c:v>
                </c:pt>
                <c:pt idx="5">
                  <c:v>127.95312388299101</c:v>
                </c:pt>
                <c:pt idx="6">
                  <c:v>130.16368935164533</c:v>
                </c:pt>
                <c:pt idx="7">
                  <c:v>132.50473826147498</c:v>
                </c:pt>
                <c:pt idx="8">
                  <c:v>134.84054205722836</c:v>
                </c:pt>
                <c:pt idx="9">
                  <c:v>137.38702710563462</c:v>
                </c:pt>
                <c:pt idx="10">
                  <c:v>139.91380152407089</c:v>
                </c:pt>
                <c:pt idx="11">
                  <c:v>142.45428476476209</c:v>
                </c:pt>
                <c:pt idx="12">
                  <c:v>144.89906108569491</c:v>
                </c:pt>
                <c:pt idx="13">
                  <c:v>147.29296117289735</c:v>
                </c:pt>
                <c:pt idx="14">
                  <c:v>149.72649533480467</c:v>
                </c:pt>
                <c:pt idx="15">
                  <c:v>152.29654499227931</c:v>
                </c:pt>
                <c:pt idx="16">
                  <c:v>155.12203867741079</c:v>
                </c:pt>
                <c:pt idx="17">
                  <c:v>158.104624234413</c:v>
                </c:pt>
                <c:pt idx="18">
                  <c:v>161.32805509625442</c:v>
                </c:pt>
                <c:pt idx="19">
                  <c:v>164.68008585572215</c:v>
                </c:pt>
                <c:pt idx="20">
                  <c:v>168.18102012785337</c:v>
                </c:pt>
                <c:pt idx="21">
                  <c:v>171.86132346993162</c:v>
                </c:pt>
                <c:pt idx="22">
                  <c:v>175.58812516044372</c:v>
                </c:pt>
                <c:pt idx="23">
                  <c:v>179.43372372596687</c:v>
                </c:pt>
                <c:pt idx="24">
                  <c:v>183.36859267385148</c:v>
                </c:pt>
                <c:pt idx="25">
                  <c:v>187.5904481526839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ADB7-4B1C-B706-E26C0A61B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871040"/>
        <c:axId val="739874400"/>
        <c:extLst/>
      </c:lineChart>
      <c:catAx>
        <c:axId val="7398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4400"/>
        <c:crosses val="autoZero"/>
        <c:auto val="1"/>
        <c:lblAlgn val="ctr"/>
        <c:lblOffset val="100"/>
        <c:tickLblSkip val="5"/>
        <c:noMultiLvlLbl val="0"/>
      </c:catAx>
      <c:valAx>
        <c:axId val="739874400"/>
        <c:scaling>
          <c:orientation val="minMax"/>
          <c:max val="19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104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45050137963527E-2"/>
          <c:y val="5.3922617721006642E-2"/>
          <c:w val="0.91910217376674075"/>
          <c:h val="0.70529253566221117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dat'!$A$12</c:f>
              <c:strCache>
                <c:ptCount val="1"/>
                <c:pt idx="0">
                  <c:v>Tendanciel, hausse des recettes sans bouclage macroéconomique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dat'!$B$12:$AA$12</c:f>
              <c:numCache>
                <c:formatCode>0</c:formatCode>
                <c:ptCount val="26"/>
                <c:pt idx="0">
                  <c:v>55.114340888301648</c:v>
                </c:pt>
                <c:pt idx="1">
                  <c:v>54.761079416354228</c:v>
                </c:pt>
                <c:pt idx="2">
                  <c:v>54.96612471720406</c:v>
                </c:pt>
                <c:pt idx="3">
                  <c:v>54.892075228331201</c:v>
                </c:pt>
                <c:pt idx="4">
                  <c:v>54.663973259334178</c:v>
                </c:pt>
                <c:pt idx="5">
                  <c:v>54.483694341936697</c:v>
                </c:pt>
                <c:pt idx="6">
                  <c:v>54.238450237689641</c:v>
                </c:pt>
                <c:pt idx="7">
                  <c:v>54.09302004169038</c:v>
                </c:pt>
                <c:pt idx="8">
                  <c:v>53.968734926618403</c:v>
                </c:pt>
                <c:pt idx="9">
                  <c:v>53.981578873217593</c:v>
                </c:pt>
                <c:pt idx="10">
                  <c:v>53.994560127982268</c:v>
                </c:pt>
                <c:pt idx="11">
                  <c:v>54.023966180141919</c:v>
                </c:pt>
                <c:pt idx="12">
                  <c:v>54.011938376496623</c:v>
                </c:pt>
                <c:pt idx="13">
                  <c:v>53.954842872865086</c:v>
                </c:pt>
                <c:pt idx="14">
                  <c:v>53.879677220501847</c:v>
                </c:pt>
                <c:pt idx="15">
                  <c:v>53.815358797795142</c:v>
                </c:pt>
                <c:pt idx="16">
                  <c:v>53.779278408551122</c:v>
                </c:pt>
                <c:pt idx="17">
                  <c:v>53.769115867976573</c:v>
                </c:pt>
                <c:pt idx="18">
                  <c:v>53.816759799892694</c:v>
                </c:pt>
                <c:pt idx="19">
                  <c:v>53.877321563906854</c:v>
                </c:pt>
                <c:pt idx="20">
                  <c:v>53.948666509911284</c:v>
                </c:pt>
                <c:pt idx="21">
                  <c:v>54.032022091695204</c:v>
                </c:pt>
                <c:pt idx="22">
                  <c:v>54.104582353761877</c:v>
                </c:pt>
                <c:pt idx="23">
                  <c:v>54.191732014043723</c:v>
                </c:pt>
                <c:pt idx="24">
                  <c:v>54.277494422311889</c:v>
                </c:pt>
                <c:pt idx="25">
                  <c:v>54.346498452987632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ED-4F9F-BC61-A6EFBAE6CE85}"/>
            </c:ext>
          </c:extLst>
        </c:ser>
        <c:ser>
          <c:idx val="2"/>
          <c:order val="1"/>
          <c:tx>
            <c:strRef>
              <c:f>'G30 G31 G32 G33 dat'!$A$14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dat'!$B$14:$AA$14</c:f>
              <c:numCache>
                <c:formatCode>0</c:formatCode>
                <c:ptCount val="26"/>
                <c:pt idx="1">
                  <c:v>54.758649970674853</c:v>
                </c:pt>
                <c:pt idx="2">
                  <c:v>54.956777674259136</c:v>
                </c:pt>
                <c:pt idx="3">
                  <c:v>55.01859062949125</c:v>
                </c:pt>
                <c:pt idx="4">
                  <c:v>54.960274303441075</c:v>
                </c:pt>
                <c:pt idx="5">
                  <c:v>54.970471630344385</c:v>
                </c:pt>
                <c:pt idx="6">
                  <c:v>54.919723522023993</c:v>
                </c:pt>
                <c:pt idx="7">
                  <c:v>54.940765335091648</c:v>
                </c:pt>
                <c:pt idx="8">
                  <c:v>54.800563302128701</c:v>
                </c:pt>
                <c:pt idx="9">
                  <c:v>54.724693651828126</c:v>
                </c:pt>
                <c:pt idx="10">
                  <c:v>54.58701829309144</c:v>
                </c:pt>
                <c:pt idx="11">
                  <c:v>54.41953902199036</c:v>
                </c:pt>
                <c:pt idx="12">
                  <c:v>54.249427245084796</c:v>
                </c:pt>
                <c:pt idx="13">
                  <c:v>54.073543732345613</c:v>
                </c:pt>
                <c:pt idx="14">
                  <c:v>53.919210590451378</c:v>
                </c:pt>
                <c:pt idx="15">
                  <c:v>53.815358797795142</c:v>
                </c:pt>
                <c:pt idx="16">
                  <c:v>53.779278408551122</c:v>
                </c:pt>
                <c:pt idx="17">
                  <c:v>53.769115867976566</c:v>
                </c:pt>
                <c:pt idx="18">
                  <c:v>53.816759799892694</c:v>
                </c:pt>
                <c:pt idx="19">
                  <c:v>53.877321563906854</c:v>
                </c:pt>
                <c:pt idx="20">
                  <c:v>53.948666509911277</c:v>
                </c:pt>
                <c:pt idx="21">
                  <c:v>54.032022091695204</c:v>
                </c:pt>
                <c:pt idx="22">
                  <c:v>54.104582353761877</c:v>
                </c:pt>
                <c:pt idx="23">
                  <c:v>54.19173201404373</c:v>
                </c:pt>
                <c:pt idx="24">
                  <c:v>54.277494422311889</c:v>
                </c:pt>
                <c:pt idx="25">
                  <c:v>54.346498452987632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ED-4F9F-BC61-A6EFBAE6CE85}"/>
            </c:ext>
          </c:extLst>
        </c:ser>
        <c:ser>
          <c:idx val="3"/>
          <c:order val="2"/>
          <c:tx>
            <c:strRef>
              <c:f>'G30 G31 G32 G33 dat'!$A$15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dat'!$B$15:$AA$15</c:f>
              <c:numCache>
                <c:formatCode>0</c:formatCode>
                <c:ptCount val="26"/>
                <c:pt idx="1">
                  <c:v>54.758649970674853</c:v>
                </c:pt>
                <c:pt idx="2">
                  <c:v>54.279647483354509</c:v>
                </c:pt>
                <c:pt idx="3">
                  <c:v>53.535523820583855</c:v>
                </c:pt>
                <c:pt idx="4">
                  <c:v>52.674811101505099</c:v>
                </c:pt>
                <c:pt idx="5">
                  <c:v>51.875081813215964</c:v>
                </c:pt>
                <c:pt idx="6">
                  <c:v>51.009118712270812</c:v>
                </c:pt>
                <c:pt idx="7">
                  <c:v>50.908463261765206</c:v>
                </c:pt>
                <c:pt idx="8">
                  <c:v>50.750996088857342</c:v>
                </c:pt>
                <c:pt idx="9">
                  <c:v>50.628457019878027</c:v>
                </c:pt>
                <c:pt idx="10">
                  <c:v>50.433122815774468</c:v>
                </c:pt>
                <c:pt idx="11">
                  <c:v>50.201799031304979</c:v>
                </c:pt>
                <c:pt idx="12">
                  <c:v>49.988397735689169</c:v>
                </c:pt>
                <c:pt idx="13">
                  <c:v>49.786849528296692</c:v>
                </c:pt>
                <c:pt idx="14">
                  <c:v>49.619883902724581</c:v>
                </c:pt>
                <c:pt idx="15">
                  <c:v>49.512378112848182</c:v>
                </c:pt>
                <c:pt idx="16">
                  <c:v>49.479182647564343</c:v>
                </c:pt>
                <c:pt idx="17">
                  <c:v>49.469832685717869</c:v>
                </c:pt>
                <c:pt idx="18">
                  <c:v>49.51366709330172</c:v>
                </c:pt>
                <c:pt idx="19">
                  <c:v>49.569386446029952</c:v>
                </c:pt>
                <c:pt idx="20">
                  <c:v>49.635026776633055</c:v>
                </c:pt>
                <c:pt idx="21">
                  <c:v>49.711717393871325</c:v>
                </c:pt>
                <c:pt idx="22">
                  <c:v>49.778475866018873</c:v>
                </c:pt>
                <c:pt idx="23">
                  <c:v>49.858657193964568</c:v>
                </c:pt>
                <c:pt idx="24">
                  <c:v>49.937562192108246</c:v>
                </c:pt>
                <c:pt idx="25">
                  <c:v>50.001048782822338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ED-4F9F-BC61-A6EFBAE6CE85}"/>
            </c:ext>
          </c:extLst>
        </c:ser>
        <c:ser>
          <c:idx val="1"/>
          <c:order val="3"/>
          <c:tx>
            <c:strRef>
              <c:f>'G30 G31 G32 G33 dat'!$A$13</c:f>
              <c:strCache>
                <c:ptCount val="1"/>
                <c:pt idx="0">
                  <c:v>Baisse des dépenses sans bouclage macroéconomique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dat'!$B$13:$AA$13</c:f>
              <c:numCache>
                <c:formatCode>0</c:formatCode>
                <c:ptCount val="26"/>
                <c:pt idx="1">
                  <c:v>54.761079416354228</c:v>
                </c:pt>
                <c:pt idx="2">
                  <c:v>54.187918944841527</c:v>
                </c:pt>
                <c:pt idx="3">
                  <c:v>53.319949032193179</c:v>
                </c:pt>
                <c:pt idx="4">
                  <c:v>52.270152378045715</c:v>
                </c:pt>
                <c:pt idx="5">
                  <c:v>51.229907105703944</c:v>
                </c:pt>
                <c:pt idx="6">
                  <c:v>50.071165812498911</c:v>
                </c:pt>
                <c:pt idx="7">
                  <c:v>49.836678282748089</c:v>
                </c:pt>
                <c:pt idx="8">
                  <c:v>49.609017551378017</c:v>
                </c:pt>
                <c:pt idx="9">
                  <c:v>49.541393895430488</c:v>
                </c:pt>
                <c:pt idx="10">
                  <c:v>49.480763652792874</c:v>
                </c:pt>
                <c:pt idx="11">
                  <c:v>49.475203160435605</c:v>
                </c:pt>
                <c:pt idx="12">
                  <c:v>49.496558589492395</c:v>
                </c:pt>
                <c:pt idx="13">
                  <c:v>49.49390887815661</c:v>
                </c:pt>
                <c:pt idx="14">
                  <c:v>49.472754524456803</c:v>
                </c:pt>
                <c:pt idx="15">
                  <c:v>49.46736706651761</c:v>
                </c:pt>
                <c:pt idx="16">
                  <c:v>49.460003985926178</c:v>
                </c:pt>
                <c:pt idx="17">
                  <c:v>49.457235428718718</c:v>
                </c:pt>
                <c:pt idx="18">
                  <c:v>49.501151490431262</c:v>
                </c:pt>
                <c:pt idx="19">
                  <c:v>49.554896434841147</c:v>
                </c:pt>
                <c:pt idx="20">
                  <c:v>49.619509886898093</c:v>
                </c:pt>
                <c:pt idx="21">
                  <c:v>49.705329114802574</c:v>
                </c:pt>
                <c:pt idx="22">
                  <c:v>49.788425709146473</c:v>
                </c:pt>
                <c:pt idx="23">
                  <c:v>49.896919935926434</c:v>
                </c:pt>
                <c:pt idx="24">
                  <c:v>50.008099379398814</c:v>
                </c:pt>
                <c:pt idx="25">
                  <c:v>50.097029408124136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ED-4F9F-BC61-A6EFBAE6C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'G30 G31 G32 G33 dat'!$A$16</c15:sqref>
                        </c15:formulaRef>
                      </c:ext>
                    </c:extLst>
                    <c:strCache>
                      <c:ptCount val="1"/>
                      <c:pt idx="0">
                        <c:v>Croissance de la productivité : +2,7 % par 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dat'!$B$11:$AA$11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dat'!$B$16:$AA$16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54.761079416354228</c:v>
                      </c:pt>
                      <c:pt idx="2">
                        <c:v>54.480981079053656</c:v>
                      </c:pt>
                      <c:pt idx="3">
                        <c:v>53.898584114444049</c:v>
                      </c:pt>
                      <c:pt idx="4">
                        <c:v>53.32017790616068</c:v>
                      </c:pt>
                      <c:pt idx="5">
                        <c:v>52.87255504513471</c:v>
                      </c:pt>
                      <c:pt idx="6">
                        <c:v>52.40933012454807</c:v>
                      </c:pt>
                      <c:pt idx="7">
                        <c:v>52.03954224640021</c:v>
                      </c:pt>
                      <c:pt idx="8">
                        <c:v>51.659138198965415</c:v>
                      </c:pt>
                      <c:pt idx="9">
                        <c:v>51.43519151492773</c:v>
                      </c:pt>
                      <c:pt idx="10">
                        <c:v>51.208217603203757</c:v>
                      </c:pt>
                      <c:pt idx="11">
                        <c:v>50.948470511791555</c:v>
                      </c:pt>
                      <c:pt idx="12">
                        <c:v>50.691299501553253</c:v>
                      </c:pt>
                      <c:pt idx="13">
                        <c:v>50.5435747780299</c:v>
                      </c:pt>
                      <c:pt idx="14">
                        <c:v>50.280602002478311</c:v>
                      </c:pt>
                      <c:pt idx="15">
                        <c:v>50.063912919651308</c:v>
                      </c:pt>
                      <c:pt idx="16">
                        <c:v>49.932552223182718</c:v>
                      </c:pt>
                      <c:pt idx="17">
                        <c:v>49.816607774926844</c:v>
                      </c:pt>
                      <c:pt idx="18">
                        <c:v>49.669524210426772</c:v>
                      </c:pt>
                      <c:pt idx="19">
                        <c:v>49.637794810219638</c:v>
                      </c:pt>
                      <c:pt idx="20">
                        <c:v>49.603955773818498</c:v>
                      </c:pt>
                      <c:pt idx="21">
                        <c:v>49.592838584985429</c:v>
                      </c:pt>
                      <c:pt idx="22">
                        <c:v>49.416079577180199</c:v>
                      </c:pt>
                      <c:pt idx="23">
                        <c:v>49.346470197233835</c:v>
                      </c:pt>
                      <c:pt idx="24">
                        <c:v>49.378979979627708</c:v>
                      </c:pt>
                      <c:pt idx="25">
                        <c:v>49.346564793041608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6BED-4F9F-BC61-A6EFBAE6CE8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dat'!$A$17</c15:sqref>
                        </c15:formulaRef>
                      </c:ext>
                    </c:extLst>
                    <c:strCache>
                      <c:ptCount val="1"/>
                      <c:pt idx="0">
                        <c:v>Taux d'emploi : 87 % en 2050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dat'!$B$11:$AA$11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dat'!$B$17:$AA$17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54.761079416354228</c:v>
                      </c:pt>
                      <c:pt idx="2">
                        <c:v>54.96612471720406</c:v>
                      </c:pt>
                      <c:pt idx="3">
                        <c:v>54.892075228331201</c:v>
                      </c:pt>
                      <c:pt idx="4">
                        <c:v>54.663973259334178</c:v>
                      </c:pt>
                      <c:pt idx="5">
                        <c:v>53.930839357384315</c:v>
                      </c:pt>
                      <c:pt idx="6">
                        <c:v>53.059274735070289</c:v>
                      </c:pt>
                      <c:pt idx="7">
                        <c:v>52.475101668953791</c:v>
                      </c:pt>
                      <c:pt idx="8">
                        <c:v>51.902560874724223</c:v>
                      </c:pt>
                      <c:pt idx="9">
                        <c:v>51.500588029913075</c:v>
                      </c:pt>
                      <c:pt idx="10">
                        <c:v>50.98244686976652</c:v>
                      </c:pt>
                      <c:pt idx="11">
                        <c:v>50.489470435999742</c:v>
                      </c:pt>
                      <c:pt idx="12">
                        <c:v>49.918561624432883</c:v>
                      </c:pt>
                      <c:pt idx="13">
                        <c:v>49.344862514228808</c:v>
                      </c:pt>
                      <c:pt idx="14">
                        <c:v>48.771821160664693</c:v>
                      </c:pt>
                      <c:pt idx="15">
                        <c:v>48.163446353086442</c:v>
                      </c:pt>
                      <c:pt idx="16">
                        <c:v>48.226489701007203</c:v>
                      </c:pt>
                      <c:pt idx="17">
                        <c:v>48.435576675646516</c:v>
                      </c:pt>
                      <c:pt idx="18">
                        <c:v>48.502991248255924</c:v>
                      </c:pt>
                      <c:pt idx="19">
                        <c:v>48.562006573349095</c:v>
                      </c:pt>
                      <c:pt idx="20">
                        <c:v>48.624631305273944</c:v>
                      </c:pt>
                      <c:pt idx="21">
                        <c:v>48.663559121572334</c:v>
                      </c:pt>
                      <c:pt idx="22">
                        <c:v>48.754402346709909</c:v>
                      </c:pt>
                      <c:pt idx="23">
                        <c:v>48.878636157555178</c:v>
                      </c:pt>
                      <c:pt idx="24">
                        <c:v>49.035977727510499</c:v>
                      </c:pt>
                      <c:pt idx="25">
                        <c:v>49.215570944903021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BED-4F9F-BC61-A6EFBAE6CE85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56.5"/>
          <c:min val="4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063518529360492"/>
          <c:w val="0.99928253583686677"/>
          <c:h val="0.15895105384799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45050137963527E-2"/>
          <c:y val="5.3922617721006642E-2"/>
          <c:w val="0.91910217376674075"/>
          <c:h val="0.69734101426094852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dat'!$A$21</c:f>
              <c:strCache>
                <c:ptCount val="1"/>
                <c:pt idx="0">
                  <c:v>Tendanciel, baisse des dépenses sans bouclage macroéconomique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dat'!$B$21:$AA$21</c:f>
              <c:numCache>
                <c:formatCode>0</c:formatCode>
                <c:ptCount val="26"/>
                <c:pt idx="0">
                  <c:v>52.211984663610458</c:v>
                </c:pt>
                <c:pt idx="1">
                  <c:v>52.29999999999999</c:v>
                </c:pt>
                <c:pt idx="2">
                  <c:v>52.047990701817838</c:v>
                </c:pt>
                <c:pt idx="3">
                  <c:v>52.017480878772901</c:v>
                </c:pt>
                <c:pt idx="4">
                  <c:v>51.965779546847642</c:v>
                </c:pt>
                <c:pt idx="5">
                  <c:v>51.928422246061032</c:v>
                </c:pt>
                <c:pt idx="6">
                  <c:v>51.908255507993694</c:v>
                </c:pt>
                <c:pt idx="7">
                  <c:v>51.875508592517974</c:v>
                </c:pt>
                <c:pt idx="8">
                  <c:v>51.833321234550922</c:v>
                </c:pt>
                <c:pt idx="9">
                  <c:v>51.807281535590846</c:v>
                </c:pt>
                <c:pt idx="10">
                  <c:v>51.778129389911619</c:v>
                </c:pt>
                <c:pt idx="11">
                  <c:v>51.742223669941403</c:v>
                </c:pt>
                <c:pt idx="12">
                  <c:v>51.71684160894403</c:v>
                </c:pt>
                <c:pt idx="13">
                  <c:v>51.693710542498039</c:v>
                </c:pt>
                <c:pt idx="14">
                  <c:v>51.6640511335657</c:v>
                </c:pt>
                <c:pt idx="15">
                  <c:v>51.631438739152649</c:v>
                </c:pt>
                <c:pt idx="16">
                  <c:v>51.605889375292868</c:v>
                </c:pt>
                <c:pt idx="17">
                  <c:v>51.581714049408347</c:v>
                </c:pt>
                <c:pt idx="18">
                  <c:v>51.552833604855444</c:v>
                </c:pt>
                <c:pt idx="19">
                  <c:v>51.536560042312971</c:v>
                </c:pt>
                <c:pt idx="20">
                  <c:v>51.521242842774569</c:v>
                </c:pt>
                <c:pt idx="21">
                  <c:v>51.504537493144362</c:v>
                </c:pt>
                <c:pt idx="22">
                  <c:v>51.501442127350515</c:v>
                </c:pt>
                <c:pt idx="23">
                  <c:v>51.498082414493055</c:v>
                </c:pt>
                <c:pt idx="24">
                  <c:v>51.50330649755184</c:v>
                </c:pt>
                <c:pt idx="25">
                  <c:v>51.494805903379806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FF-4676-8498-2A4BF394B989}"/>
            </c:ext>
          </c:extLst>
        </c:ser>
        <c:ser>
          <c:idx val="1"/>
          <c:order val="1"/>
          <c:tx>
            <c:strRef>
              <c:f>'G30 G31 G32 G33 dat'!$A$22</c:f>
              <c:strCache>
                <c:ptCount val="1"/>
                <c:pt idx="0">
                  <c:v>Hausse des recettes sans bouclage macroéconomique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dat'!$B$22:$AA$22</c:f>
              <c:numCache>
                <c:formatCode>0</c:formatCode>
                <c:ptCount val="26"/>
                <c:pt idx="1">
                  <c:v>52.3</c:v>
                </c:pt>
                <c:pt idx="2">
                  <c:v>52.974014362546413</c:v>
                </c:pt>
                <c:pt idx="3">
                  <c:v>53.792013140037056</c:v>
                </c:pt>
                <c:pt idx="4">
                  <c:v>54.6123307721411</c:v>
                </c:pt>
                <c:pt idx="5">
                  <c:v>55.433186187237567</c:v>
                </c:pt>
                <c:pt idx="6">
                  <c:v>56.263633984811143</c:v>
                </c:pt>
                <c:pt idx="7">
                  <c:v>56.219025696295923</c:v>
                </c:pt>
                <c:pt idx="8">
                  <c:v>56.177496738314666</c:v>
                </c:pt>
                <c:pt idx="9">
                  <c:v>56.140313575243567</c:v>
                </c:pt>
                <c:pt idx="10">
                  <c:v>56.105445181225143</c:v>
                </c:pt>
                <c:pt idx="11">
                  <c:v>56.074983011734105</c:v>
                </c:pt>
                <c:pt idx="12">
                  <c:v>56.04688774616784</c:v>
                </c:pt>
                <c:pt idx="13">
                  <c:v>56.020566558043868</c:v>
                </c:pt>
                <c:pt idx="14">
                  <c:v>55.995975088617797</c:v>
                </c:pt>
                <c:pt idx="15">
                  <c:v>55.973468302948355</c:v>
                </c:pt>
                <c:pt idx="16">
                  <c:v>55.956236865203834</c:v>
                </c:pt>
                <c:pt idx="17">
                  <c:v>55.940277332756416</c:v>
                </c:pt>
                <c:pt idx="18">
                  <c:v>55.925691481575278</c:v>
                </c:pt>
                <c:pt idx="19">
                  <c:v>55.912383366994142</c:v>
                </c:pt>
                <c:pt idx="20">
                  <c:v>55.900159258284205</c:v>
                </c:pt>
                <c:pt idx="21">
                  <c:v>55.893363616845257</c:v>
                </c:pt>
                <c:pt idx="22">
                  <c:v>55.887175531433307</c:v>
                </c:pt>
                <c:pt idx="23">
                  <c:v>55.881600771754158</c:v>
                </c:pt>
                <c:pt idx="24">
                  <c:v>55.876575738022424</c:v>
                </c:pt>
                <c:pt idx="25">
                  <c:v>55.87212585158607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8BFF-4676-8498-2A4BF394B989}"/>
            </c:ext>
          </c:extLst>
        </c:ser>
        <c:ser>
          <c:idx val="2"/>
          <c:order val="2"/>
          <c:tx>
            <c:strRef>
              <c:f>'G30 G31 G32 G33 dat'!$A$23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dat'!$B$23:$AA$23</c:f>
              <c:numCache>
                <c:formatCode>0</c:formatCode>
                <c:ptCount val="26"/>
                <c:pt idx="1">
                  <c:v>52.29999999999999</c:v>
                </c:pt>
                <c:pt idx="2">
                  <c:v>52.80319459038413</c:v>
                </c:pt>
                <c:pt idx="3">
                  <c:v>53.516617964948608</c:v>
                </c:pt>
                <c:pt idx="4">
                  <c:v>54.188571635795157</c:v>
                </c:pt>
                <c:pt idx="5">
                  <c:v>54.864612118419188</c:v>
                </c:pt>
                <c:pt idx="6">
                  <c:v>55.547597072027742</c:v>
                </c:pt>
                <c:pt idx="7">
                  <c:v>55.513600032539856</c:v>
                </c:pt>
                <c:pt idx="8">
                  <c:v>55.510179535272719</c:v>
                </c:pt>
                <c:pt idx="9">
                  <c:v>55.574571659917183</c:v>
                </c:pt>
                <c:pt idx="10">
                  <c:v>55.678559962632903</c:v>
                </c:pt>
                <c:pt idx="11">
                  <c:v>55.819797204658407</c:v>
                </c:pt>
                <c:pt idx="12">
                  <c:v>55.936224574276437</c:v>
                </c:pt>
                <c:pt idx="13">
                  <c:v>56.018986266591078</c:v>
                </c:pt>
                <c:pt idx="14">
                  <c:v>56.058617107938687</c:v>
                </c:pt>
                <c:pt idx="15">
                  <c:v>56.059063334197155</c:v>
                </c:pt>
                <c:pt idx="16">
                  <c:v>56.031322999204768</c:v>
                </c:pt>
                <c:pt idx="17">
                  <c:v>56.005074532030875</c:v>
                </c:pt>
                <c:pt idx="18">
                  <c:v>55.97371746141949</c:v>
                </c:pt>
                <c:pt idx="19">
                  <c:v>55.956048368798427</c:v>
                </c:pt>
                <c:pt idx="20">
                  <c:v>55.939417651545632</c:v>
                </c:pt>
                <c:pt idx="21">
                  <c:v>55.921279744181277</c:v>
                </c:pt>
                <c:pt idx="22">
                  <c:v>55.917918937058367</c:v>
                </c:pt>
                <c:pt idx="23">
                  <c:v>55.914271113940117</c:v>
                </c:pt>
                <c:pt idx="24">
                  <c:v>55.919943185263463</c:v>
                </c:pt>
                <c:pt idx="25">
                  <c:v>55.91071362748422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FF-4676-8498-2A4BF394B989}"/>
            </c:ext>
          </c:extLst>
        </c:ser>
        <c:ser>
          <c:idx val="3"/>
          <c:order val="3"/>
          <c:tx>
            <c:strRef>
              <c:f>'G30 G31 G32 G33 dat'!$A$24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dat'!$B$24:$AA$24</c:f>
              <c:numCache>
                <c:formatCode>0</c:formatCode>
                <c:ptCount val="26"/>
                <c:pt idx="1">
                  <c:v>52.29999999999999</c:v>
                </c:pt>
                <c:pt idx="2">
                  <c:v>51.983445685215145</c:v>
                </c:pt>
                <c:pt idx="3">
                  <c:v>51.884685883905782</c:v>
                </c:pt>
                <c:pt idx="4">
                  <c:v>51.762216093940317</c:v>
                </c:pt>
                <c:pt idx="5">
                  <c:v>51.652296371764649</c:v>
                </c:pt>
                <c:pt idx="6">
                  <c:v>51.553676991085794</c:v>
                </c:pt>
                <c:pt idx="7">
                  <c:v>51.527479724755999</c:v>
                </c:pt>
                <c:pt idx="8">
                  <c:v>51.511019348914232</c:v>
                </c:pt>
                <c:pt idx="9">
                  <c:v>51.527647099788474</c:v>
                </c:pt>
                <c:pt idx="10">
                  <c:v>51.556350161433031</c:v>
                </c:pt>
                <c:pt idx="11">
                  <c:v>51.596265564733443</c:v>
                </c:pt>
                <c:pt idx="12">
                  <c:v>51.630168082712771</c:v>
                </c:pt>
                <c:pt idx="13">
                  <c:v>51.650719820854285</c:v>
                </c:pt>
                <c:pt idx="14">
                  <c:v>51.649805272661354</c:v>
                </c:pt>
                <c:pt idx="15">
                  <c:v>51.631438739152649</c:v>
                </c:pt>
                <c:pt idx="16">
                  <c:v>51.605889375292868</c:v>
                </c:pt>
                <c:pt idx="17">
                  <c:v>51.581714049408347</c:v>
                </c:pt>
                <c:pt idx="18">
                  <c:v>51.552833604855444</c:v>
                </c:pt>
                <c:pt idx="19">
                  <c:v>51.536560042312971</c:v>
                </c:pt>
                <c:pt idx="20">
                  <c:v>51.521242842774569</c:v>
                </c:pt>
                <c:pt idx="21">
                  <c:v>51.504537493144362</c:v>
                </c:pt>
                <c:pt idx="22">
                  <c:v>51.501442127350515</c:v>
                </c:pt>
                <c:pt idx="23">
                  <c:v>51.498082414493055</c:v>
                </c:pt>
                <c:pt idx="24">
                  <c:v>51.50330649755184</c:v>
                </c:pt>
                <c:pt idx="25">
                  <c:v>51.494805903379806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FF-4676-8498-2A4BF394B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'G30 G31 G32 G33 dat'!$A$25</c15:sqref>
                        </c15:formulaRef>
                      </c:ext>
                    </c:extLst>
                    <c:strCache>
                      <c:ptCount val="1"/>
                      <c:pt idx="0">
                        <c:v>Croissance de la productivité : +2,7 % par 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dat'!$B$20:$AA$20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dat'!$B$25:$AA$25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52.29999999999999</c:v>
                      </c:pt>
                      <c:pt idx="2">
                        <c:v>51.985768588808476</c:v>
                      </c:pt>
                      <c:pt idx="3">
                        <c:v>51.881216973353929</c:v>
                      </c:pt>
                      <c:pt idx="4">
                        <c:v>51.77840097500814</c:v>
                      </c:pt>
                      <c:pt idx="5">
                        <c:v>51.701419315850451</c:v>
                      </c:pt>
                      <c:pt idx="6">
                        <c:v>51.642721987170546</c:v>
                      </c:pt>
                      <c:pt idx="7">
                        <c:v>51.581273280825336</c:v>
                      </c:pt>
                      <c:pt idx="8">
                        <c:v>51.520335921488979</c:v>
                      </c:pt>
                      <c:pt idx="9">
                        <c:v>51.489825915939711</c:v>
                      </c:pt>
                      <c:pt idx="10">
                        <c:v>51.462478515826149</c:v>
                      </c:pt>
                      <c:pt idx="11">
                        <c:v>51.427523550747722</c:v>
                      </c:pt>
                      <c:pt idx="12">
                        <c:v>51.404738034509698</c:v>
                      </c:pt>
                      <c:pt idx="13">
                        <c:v>51.408305075488329</c:v>
                      </c:pt>
                      <c:pt idx="14">
                        <c:v>51.385585628131501</c:v>
                      </c:pt>
                      <c:pt idx="15">
                        <c:v>51.367277769591034</c:v>
                      </c:pt>
                      <c:pt idx="16">
                        <c:v>51.371409423673377</c:v>
                      </c:pt>
                      <c:pt idx="17">
                        <c:v>51.379146037258373</c:v>
                      </c:pt>
                      <c:pt idx="18">
                        <c:v>51.367503805855051</c:v>
                      </c:pt>
                      <c:pt idx="19">
                        <c:v>51.380460365282673</c:v>
                      </c:pt>
                      <c:pt idx="20">
                        <c:v>51.393547215612614</c:v>
                      </c:pt>
                      <c:pt idx="21">
                        <c:v>51.39831771018941</c:v>
                      </c:pt>
                      <c:pt idx="22">
                        <c:v>51.371532987990022</c:v>
                      </c:pt>
                      <c:pt idx="23">
                        <c:v>51.363641648595014</c:v>
                      </c:pt>
                      <c:pt idx="24">
                        <c:v>51.376756647656642</c:v>
                      </c:pt>
                      <c:pt idx="25">
                        <c:v>51.369044212708239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8BFF-4676-8498-2A4BF394B989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dat'!$A$26</c15:sqref>
                        </c15:formulaRef>
                      </c:ext>
                    </c:extLst>
                    <c:strCache>
                      <c:ptCount val="1"/>
                      <c:pt idx="0">
                        <c:v>Taux d'emploi : 87 % en 2050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dat'!$B$20:$AA$20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dat'!$B$26:$AA$26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52.29999999999999</c:v>
                      </c:pt>
                      <c:pt idx="2">
                        <c:v>52.047990701817838</c:v>
                      </c:pt>
                      <c:pt idx="3">
                        <c:v>52.017480878772901</c:v>
                      </c:pt>
                      <c:pt idx="4">
                        <c:v>51.965779546847642</c:v>
                      </c:pt>
                      <c:pt idx="5">
                        <c:v>51.883432631741641</c:v>
                      </c:pt>
                      <c:pt idx="6">
                        <c:v>51.795872469949074</c:v>
                      </c:pt>
                      <c:pt idx="7">
                        <c:v>51.72444544369084</c:v>
                      </c:pt>
                      <c:pt idx="8">
                        <c:v>51.634668640040218</c:v>
                      </c:pt>
                      <c:pt idx="9">
                        <c:v>51.5706102748929</c:v>
                      </c:pt>
                      <c:pt idx="10">
                        <c:v>51.494642356780631</c:v>
                      </c:pt>
                      <c:pt idx="11">
                        <c:v>51.434791607868625</c:v>
                      </c:pt>
                      <c:pt idx="12">
                        <c:v>51.390081926215188</c:v>
                      </c:pt>
                      <c:pt idx="13">
                        <c:v>51.365876789032605</c:v>
                      </c:pt>
                      <c:pt idx="14">
                        <c:v>51.348823827480274</c:v>
                      </c:pt>
                      <c:pt idx="15">
                        <c:v>51.325356266653955</c:v>
                      </c:pt>
                      <c:pt idx="16">
                        <c:v>51.197289783854281</c:v>
                      </c:pt>
                      <c:pt idx="17">
                        <c:v>51.264049581409921</c:v>
                      </c:pt>
                      <c:pt idx="18">
                        <c:v>51.289721602037652</c:v>
                      </c:pt>
                      <c:pt idx="19">
                        <c:v>51.335030183304397</c:v>
                      </c:pt>
                      <c:pt idx="20">
                        <c:v>51.371644819290097</c:v>
                      </c:pt>
                      <c:pt idx="21">
                        <c:v>51.435501048442745</c:v>
                      </c:pt>
                      <c:pt idx="22">
                        <c:v>51.495424229601305</c:v>
                      </c:pt>
                      <c:pt idx="23">
                        <c:v>51.542332029388596</c:v>
                      </c:pt>
                      <c:pt idx="24">
                        <c:v>51.590024555796255</c:v>
                      </c:pt>
                      <c:pt idx="25">
                        <c:v>51.617308292749996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BFF-4676-8498-2A4BF394B989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56.5"/>
          <c:min val="4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3063518529360492"/>
          <c:w val="0.95552185207618279"/>
          <c:h val="0.15895105384799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481001413284882E-2"/>
          <c:y val="6.6419130751081426E-2"/>
          <c:w val="0.90406622249141932"/>
          <c:h val="0.70993018516322792"/>
        </c:manualLayout>
      </c:layout>
      <c:lineChart>
        <c:grouping val="standard"/>
        <c:varyColors val="0"/>
        <c:ser>
          <c:idx val="1"/>
          <c:order val="1"/>
          <c:tx>
            <c:strRef>
              <c:f>'G30 G31 G32 G33 dat'!$A$31</c:f>
              <c:strCache>
                <c:ptCount val="1"/>
                <c:pt idx="0">
                  <c:v>Consolidation sans bouclage macroéconomique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'G30 G31 G32 G33 dat'!$B$29:$AA$29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dat'!$B$31:$AA$31</c:f>
              <c:numCache>
                <c:formatCode>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E1BC-4C95-B2DE-26FD6364EE0E}"/>
            </c:ext>
          </c:extLst>
        </c:ser>
        <c:ser>
          <c:idx val="2"/>
          <c:order val="2"/>
          <c:tx>
            <c:strRef>
              <c:f>'G30 G31 G32 G33 dat'!$A$32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dat'!$B$29:$AA$29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dat'!$B$32:$AA$32</c:f>
              <c:numCache>
                <c:formatCode>0</c:formatCode>
                <c:ptCount val="26"/>
                <c:pt idx="1">
                  <c:v>0</c:v>
                </c:pt>
                <c:pt idx="2">
                  <c:v>-0.17711435035028256</c:v>
                </c:pt>
                <c:pt idx="3">
                  <c:v>-0.48230580206762852</c:v>
                </c:pt>
                <c:pt idx="4">
                  <c:v>-0.85646452229264369</c:v>
                </c:pt>
                <c:pt idx="5">
                  <c:v>-1.2671345627864428</c:v>
                </c:pt>
                <c:pt idx="6">
                  <c:v>-1.6925293186982882</c:v>
                </c:pt>
                <c:pt idx="7">
                  <c:v>-1.8557307730774575</c:v>
                </c:pt>
                <c:pt idx="8">
                  <c:v>-1.8057761749072254</c:v>
                </c:pt>
                <c:pt idx="9">
                  <c:v>-1.6017753570469528</c:v>
                </c:pt>
                <c:pt idx="10">
                  <c:v>-1.2761842677355251</c:v>
                </c:pt>
                <c:pt idx="11">
                  <c:v>-0.85078951182366858</c:v>
                </c:pt>
                <c:pt idx="12">
                  <c:v>-0.51047370709419448</c:v>
                </c:pt>
                <c:pt idx="13">
                  <c:v>-0.25523685354710279</c:v>
                </c:pt>
                <c:pt idx="14">
                  <c:v>-8.5078951182371299E-2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BC-4C95-B2DE-26FD6364EE0E}"/>
            </c:ext>
          </c:extLst>
        </c:ser>
        <c:ser>
          <c:idx val="3"/>
          <c:order val="3"/>
          <c:tx>
            <c:strRef>
              <c:f>'G30 G31 G32 G33 dat'!$A$33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dat'!$B$29:$AA$29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dat'!$B$33:$AA$33</c:f>
              <c:numCache>
                <c:formatCode>0</c:formatCode>
                <c:ptCount val="26"/>
                <c:pt idx="1">
                  <c:v>0</c:v>
                </c:pt>
                <c:pt idx="2">
                  <c:v>-0.36461574440473932</c:v>
                </c:pt>
                <c:pt idx="3">
                  <c:v>-0.84286000449740328</c:v>
                </c:pt>
                <c:pt idx="4">
                  <c:v>-1.3848789668158834</c:v>
                </c:pt>
                <c:pt idx="5">
                  <c:v>-1.9563088614641511</c:v>
                </c:pt>
                <c:pt idx="6">
                  <c:v>-2.5328603214825884</c:v>
                </c:pt>
                <c:pt idx="7">
                  <c:v>-2.6294857450925968</c:v>
                </c:pt>
                <c:pt idx="8">
                  <c:v>-2.4971723610110019</c:v>
                </c:pt>
                <c:pt idx="9">
                  <c:v>-2.1857739826998901</c:v>
                </c:pt>
                <c:pt idx="10">
                  <c:v>-1.7296543800553343</c:v>
                </c:pt>
                <c:pt idx="11">
                  <c:v>-1.1531029200368859</c:v>
                </c:pt>
                <c:pt idx="12">
                  <c:v>-0.69186175202213818</c:v>
                </c:pt>
                <c:pt idx="13">
                  <c:v>-0.34593087601106909</c:v>
                </c:pt>
                <c:pt idx="14">
                  <c:v>-0.1153102920036897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BC-4C95-B2DE-26FD6364E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'G30 G31 G32 G33 dat'!$A$30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dat'!$B$29:$AA$29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dat'!$B$30:$AA$30</c15:sqref>
                        </c15:formulaRef>
                      </c:ext>
                    </c:extLst>
                    <c:numCache>
                      <c:formatCode>0.00</c:formatCode>
                      <c:ptCount val="26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1BC-4C95-B2DE-26FD6364EE0E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dat'!$A$34</c15:sqref>
                        </c15:formulaRef>
                      </c:ext>
                    </c:extLst>
                    <c:strCache>
                      <c:ptCount val="1"/>
                      <c:pt idx="0">
                        <c:v>Croissance de la productivité : +2,7 % par 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dat'!$B$29:$AA$29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dat'!$B$34:$AA$34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0</c:v>
                      </c:pt>
                      <c:pt idx="2">
                        <c:v>2.0866726810645719</c:v>
                      </c:pt>
                      <c:pt idx="3">
                        <c:v>4.0751243154948602</c:v>
                      </c:pt>
                      <c:pt idx="4">
                        <c:v>5.9984020413211159</c:v>
                      </c:pt>
                      <c:pt idx="5">
                        <c:v>7.89761062871015</c:v>
                      </c:pt>
                      <c:pt idx="6">
                        <c:v>9.7545450454314953</c:v>
                      </c:pt>
                      <c:pt idx="7">
                        <c:v>11.638331622974052</c:v>
                      </c:pt>
                      <c:pt idx="8">
                        <c:v>13.607862362932632</c:v>
                      </c:pt>
                      <c:pt idx="9">
                        <c:v>15.734206779708559</c:v>
                      </c:pt>
                      <c:pt idx="10">
                        <c:v>17.974562046739262</c:v>
                      </c:pt>
                      <c:pt idx="11">
                        <c:v>20.355900995354183</c:v>
                      </c:pt>
                      <c:pt idx="12">
                        <c:v>22.891560384943709</c:v>
                      </c:pt>
                      <c:pt idx="13">
                        <c:v>25.520704508214067</c:v>
                      </c:pt>
                      <c:pt idx="14">
                        <c:v>28.164990400769007</c:v>
                      </c:pt>
                      <c:pt idx="15">
                        <c:v>30.852032931832873</c:v>
                      </c:pt>
                      <c:pt idx="16">
                        <c:v>33.546624411394951</c:v>
                      </c:pt>
                      <c:pt idx="17">
                        <c:v>36.265249908249089</c:v>
                      </c:pt>
                      <c:pt idx="18">
                        <c:v>38.990766330975866</c:v>
                      </c:pt>
                      <c:pt idx="19">
                        <c:v>41.788345677987614</c:v>
                      </c:pt>
                      <c:pt idx="20">
                        <c:v>44.651686995954364</c:v>
                      </c:pt>
                      <c:pt idx="21">
                        <c:v>47.577856965049278</c:v>
                      </c:pt>
                      <c:pt idx="22">
                        <c:v>50.515348453850486</c:v>
                      </c:pt>
                      <c:pt idx="23">
                        <c:v>53.526618597878972</c:v>
                      </c:pt>
                      <c:pt idx="24">
                        <c:v>56.610816964283849</c:v>
                      </c:pt>
                      <c:pt idx="25">
                        <c:v>59.740248953008646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BC-4C95-B2DE-26FD6364EE0E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dat'!$A$35</c15:sqref>
                        </c15:formulaRef>
                      </c:ext>
                    </c:extLst>
                    <c:strCache>
                      <c:ptCount val="1"/>
                      <c:pt idx="0">
                        <c:v>Taux d'emploi : 87 % en 2050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dat'!$B$29:$AA$29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dat'!$B$35:$AA$35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0</c:v>
                      </c:pt>
                      <c:pt idx="2">
                        <c:v>0.25393136033113883</c:v>
                      </c:pt>
                      <c:pt idx="3">
                        <c:v>0.44356880483935601</c:v>
                      </c:pt>
                      <c:pt idx="4">
                        <c:v>0.5493358686822658</c:v>
                      </c:pt>
                      <c:pt idx="5">
                        <c:v>1.8927053522734383</c:v>
                      </c:pt>
                      <c:pt idx="6">
                        <c:v>3.0424773124615001</c:v>
                      </c:pt>
                      <c:pt idx="7">
                        <c:v>4.0928883406608163</c:v>
                      </c:pt>
                      <c:pt idx="8">
                        <c:v>5.0541580092649863</c:v>
                      </c:pt>
                      <c:pt idx="9">
                        <c:v>6.1639484804235867</c:v>
                      </c:pt>
                      <c:pt idx="10">
                        <c:v>7.3977179184242958</c:v>
                      </c:pt>
                      <c:pt idx="11">
                        <c:v>8.827695599812003</c:v>
                      </c:pt>
                      <c:pt idx="12">
                        <c:v>10.495558137892779</c:v>
                      </c:pt>
                      <c:pt idx="13">
                        <c:v>12.255048806207958</c:v>
                      </c:pt>
                      <c:pt idx="14">
                        <c:v>14.141777611045603</c:v>
                      </c:pt>
                      <c:pt idx="15">
                        <c:v>16.14050516119514</c:v>
                      </c:pt>
                      <c:pt idx="16">
                        <c:v>16.382633643385482</c:v>
                      </c:pt>
                      <c:pt idx="17">
                        <c:v>16.733201490526174</c:v>
                      </c:pt>
                      <c:pt idx="18">
                        <c:v>17.133794197100038</c:v>
                      </c:pt>
                      <c:pt idx="19">
                        <c:v>17.572246991605354</c:v>
                      </c:pt>
                      <c:pt idx="20">
                        <c:v>18.023001955448127</c:v>
                      </c:pt>
                      <c:pt idx="21">
                        <c:v>18.463809247319919</c:v>
                      </c:pt>
                      <c:pt idx="22">
                        <c:v>18.812040883006631</c:v>
                      </c:pt>
                      <c:pt idx="23">
                        <c:v>19.088307972841889</c:v>
                      </c:pt>
                      <c:pt idx="24">
                        <c:v>19.289846434493828</c:v>
                      </c:pt>
                      <c:pt idx="25">
                        <c:v>19.401848892209685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BC-4C95-B2DE-26FD6364EE0E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6187646786879191"/>
          <c:w val="0.95552185207618279"/>
          <c:h val="0.127709771272812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54505686789151E-2"/>
          <c:y val="6.6419130751081426E-2"/>
          <c:w val="0.92459271821791511"/>
          <c:h val="0.69326816778979483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dat'!$A$3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dat'!$B$2:$AA$2</c:f>
              <c:numCache>
                <c:formatCode>0</c:formatCode>
                <c:ptCount val="26"/>
                <c:pt idx="0" formatCode="General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dat'!$B$3:$AA$3</c:f>
              <c:numCache>
                <c:formatCode>0</c:formatCode>
                <c:ptCount val="26"/>
                <c:pt idx="0" formatCode="0.0">
                  <c:v>-2.9027526064373248</c:v>
                </c:pt>
                <c:pt idx="1">
                  <c:v>-2.4610794163542309</c:v>
                </c:pt>
                <c:pt idx="2">
                  <c:v>-2.9181340153862205</c:v>
                </c:pt>
                <c:pt idx="3">
                  <c:v>-2.8745943495583028</c:v>
                </c:pt>
                <c:pt idx="4">
                  <c:v>-2.6981937124865265</c:v>
                </c:pt>
                <c:pt idx="5">
                  <c:v>-2.555272095875663</c:v>
                </c:pt>
                <c:pt idx="6">
                  <c:v>-2.3301947296959513</c:v>
                </c:pt>
                <c:pt idx="7">
                  <c:v>-2.2175114491724139</c:v>
                </c:pt>
                <c:pt idx="8">
                  <c:v>-2.1354136920674804</c:v>
                </c:pt>
                <c:pt idx="9">
                  <c:v>-2.1742973376267423</c:v>
                </c:pt>
                <c:pt idx="10">
                  <c:v>-2.2164307380706445</c:v>
                </c:pt>
                <c:pt idx="11">
                  <c:v>-2.2817425102005133</c:v>
                </c:pt>
                <c:pt idx="12">
                  <c:v>-2.2950967675525922</c:v>
                </c:pt>
                <c:pt idx="13">
                  <c:v>-2.2611323303670501</c:v>
                </c:pt>
                <c:pt idx="14">
                  <c:v>-2.2156260869361466</c:v>
                </c:pt>
                <c:pt idx="15">
                  <c:v>-2.1839200586424994</c:v>
                </c:pt>
                <c:pt idx="16">
                  <c:v>-2.1733890332582462</c:v>
                </c:pt>
                <c:pt idx="17">
                  <c:v>-2.1874018185682216</c:v>
                </c:pt>
                <c:pt idx="18">
                  <c:v>-2.2639261950372491</c:v>
                </c:pt>
                <c:pt idx="19">
                  <c:v>-2.3407615215938788</c:v>
                </c:pt>
                <c:pt idx="20">
                  <c:v>-2.4274236671367069</c:v>
                </c:pt>
                <c:pt idx="21">
                  <c:v>-2.5274845985508296</c:v>
                </c:pt>
                <c:pt idx="22">
                  <c:v>-2.6031402264113677</c:v>
                </c:pt>
                <c:pt idx="23">
                  <c:v>-2.6936495995506862</c:v>
                </c:pt>
                <c:pt idx="24">
                  <c:v>-2.7741879247600538</c:v>
                </c:pt>
                <c:pt idx="25">
                  <c:v>-2.8516925496078276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25-4997-9789-F1A0AE41D86F}"/>
            </c:ext>
          </c:extLst>
        </c:ser>
        <c:ser>
          <c:idx val="1"/>
          <c:order val="1"/>
          <c:tx>
            <c:strRef>
              <c:f>'G30 G31 G32 G33 dat'!$A$4</c:f>
              <c:strCache>
                <c:ptCount val="1"/>
                <c:pt idx="0">
                  <c:v>Consolidation sans bouclage macroéconomique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'G30 G31 G32 G33 dat'!$B$2:$AA$2</c:f>
              <c:numCache>
                <c:formatCode>0</c:formatCode>
                <c:ptCount val="26"/>
                <c:pt idx="0" formatCode="General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dat'!$B$4:$AA$4</c:f>
              <c:numCache>
                <c:formatCode>0</c:formatCode>
                <c:ptCount val="26"/>
                <c:pt idx="1">
                  <c:v>-2.4610794163542309</c:v>
                </c:pt>
                <c:pt idx="2">
                  <c:v>-2.0923982167575588</c:v>
                </c:pt>
                <c:pt idx="3">
                  <c:v>-1.2849231610810179</c:v>
                </c:pt>
                <c:pt idx="4">
                  <c:v>-0.293302509291955</c:v>
                </c:pt>
                <c:pt idx="5">
                  <c:v>0.6893045436838392</c:v>
                </c:pt>
                <c:pt idx="6">
                  <c:v>1.7999999999999972</c:v>
                </c:pt>
                <c:pt idx="7">
                  <c:v>1.9898792412355988</c:v>
                </c:pt>
                <c:pt idx="8">
                  <c:v>2.1760110146244145</c:v>
                </c:pt>
                <c:pt idx="9">
                  <c:v>2.2064515075008444</c:v>
                </c:pt>
                <c:pt idx="10">
                  <c:v>2.2322133561200346</c:v>
                </c:pt>
                <c:pt idx="11">
                  <c:v>2.2073116789862652</c:v>
                </c:pt>
                <c:pt idx="12">
                  <c:v>2.1578609843632108</c:v>
                </c:pt>
                <c:pt idx="13">
                  <c:v>2.134189507575023</c:v>
                </c:pt>
                <c:pt idx="14">
                  <c:v>2.130752391848759</c:v>
                </c:pt>
                <c:pt idx="15">
                  <c:v>2.1136330641185097</c:v>
                </c:pt>
                <c:pt idx="16">
                  <c:v>2.1037647069654213</c:v>
                </c:pt>
                <c:pt idx="17">
                  <c:v>2.0905737317254633</c:v>
                </c:pt>
                <c:pt idx="18">
                  <c:v>2.0320718188317812</c:v>
                </c:pt>
                <c:pt idx="19">
                  <c:v>1.9650187598407598</c:v>
                </c:pt>
                <c:pt idx="20">
                  <c:v>1.8881811990738768</c:v>
                </c:pt>
                <c:pt idx="21">
                  <c:v>1.7955663297304483</c:v>
                </c:pt>
                <c:pt idx="22">
                  <c:v>1.7062816499745992</c:v>
                </c:pt>
                <c:pt idx="23">
                  <c:v>1.5922126635154896</c:v>
                </c:pt>
                <c:pt idx="24">
                  <c:v>1.4760081863113754</c:v>
                </c:pt>
                <c:pt idx="25">
                  <c:v>1.3826282711496987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25-4997-9789-F1A0AE41D86F}"/>
            </c:ext>
          </c:extLst>
        </c:ser>
        <c:ser>
          <c:idx val="2"/>
          <c:order val="2"/>
          <c:tx>
            <c:strRef>
              <c:f>'G30 G31 G32 G33 dat'!$A$5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dat'!$B$2:$AA$2</c:f>
              <c:numCache>
                <c:formatCode>0</c:formatCode>
                <c:ptCount val="26"/>
                <c:pt idx="0" formatCode="General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dat'!$B$5:$AA$5</c:f>
              <c:numCache>
                <c:formatCode>0</c:formatCode>
                <c:ptCount val="26"/>
                <c:pt idx="1">
                  <c:v>-2.4586499706748635</c:v>
                </c:pt>
                <c:pt idx="2">
                  <c:v>-2.1535830838750067</c:v>
                </c:pt>
                <c:pt idx="3">
                  <c:v>-1.5019726645426368</c:v>
                </c:pt>
                <c:pt idx="4">
                  <c:v>-0.77170266764590911</c:v>
                </c:pt>
                <c:pt idx="5">
                  <c:v>-0.10585951192519705</c:v>
                </c:pt>
                <c:pt idx="6">
                  <c:v>0.627873550003748</c:v>
                </c:pt>
                <c:pt idx="7">
                  <c:v>0.57283469744820037</c:v>
                </c:pt>
                <c:pt idx="8">
                  <c:v>0.70961623314401878</c:v>
                </c:pt>
                <c:pt idx="9">
                  <c:v>0.84987800808905911</c:v>
                </c:pt>
                <c:pt idx="10">
                  <c:v>1.0915416695414724</c:v>
                </c:pt>
                <c:pt idx="11">
                  <c:v>1.4002581826680469</c:v>
                </c:pt>
                <c:pt idx="12">
                  <c:v>1.6867973291916416</c:v>
                </c:pt>
                <c:pt idx="13">
                  <c:v>1.9454425342454595</c:v>
                </c:pt>
                <c:pt idx="14">
                  <c:v>2.1394065174873091</c:v>
                </c:pt>
                <c:pt idx="15">
                  <c:v>2.2437045364020145</c:v>
                </c:pt>
                <c:pt idx="16">
                  <c:v>2.252044590653651</c:v>
                </c:pt>
                <c:pt idx="17">
                  <c:v>2.2359586640543108</c:v>
                </c:pt>
                <c:pt idx="18">
                  <c:v>2.1569576615267962</c:v>
                </c:pt>
                <c:pt idx="19">
                  <c:v>2.0787268048915681</c:v>
                </c:pt>
                <c:pt idx="20">
                  <c:v>1.9907511416343537</c:v>
                </c:pt>
                <c:pt idx="21">
                  <c:v>1.8892576524860707</c:v>
                </c:pt>
                <c:pt idx="22">
                  <c:v>1.8133365832964889</c:v>
                </c:pt>
                <c:pt idx="23">
                  <c:v>1.7225390998963823</c:v>
                </c:pt>
                <c:pt idx="24">
                  <c:v>1.6424487629515809</c:v>
                </c:pt>
                <c:pt idx="25">
                  <c:v>1.5642151744965891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25-4997-9789-F1A0AE41D86F}"/>
            </c:ext>
          </c:extLst>
        </c:ser>
        <c:ser>
          <c:idx val="3"/>
          <c:order val="3"/>
          <c:tx>
            <c:strRef>
              <c:f>'G30 G31 G32 G33 dat'!$A$6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dat'!$B$2:$AA$2</c:f>
              <c:numCache>
                <c:formatCode>0</c:formatCode>
                <c:ptCount val="26"/>
                <c:pt idx="0" formatCode="General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dat'!$B$6:$AA$6</c:f>
              <c:numCache>
                <c:formatCode>0</c:formatCode>
                <c:ptCount val="26"/>
                <c:pt idx="1">
                  <c:v>-2.4586499706748635</c:v>
                </c:pt>
                <c:pt idx="2">
                  <c:v>-2.2962017981393612</c:v>
                </c:pt>
                <c:pt idx="3">
                  <c:v>-1.650837936678077</c:v>
                </c:pt>
                <c:pt idx="4">
                  <c:v>-0.91259500756477596</c:v>
                </c:pt>
                <c:pt idx="5">
                  <c:v>-0.22278544145131329</c:v>
                </c:pt>
                <c:pt idx="6">
                  <c:v>0.54455827881498564</c:v>
                </c:pt>
                <c:pt idx="7">
                  <c:v>0.61901646299078417</c:v>
                </c:pt>
                <c:pt idx="8">
                  <c:v>0.76002326005689413</c:v>
                </c:pt>
                <c:pt idx="9">
                  <c:v>0.8991900799104422</c:v>
                </c:pt>
                <c:pt idx="10">
                  <c:v>1.1232273456585626</c:v>
                </c:pt>
                <c:pt idx="11">
                  <c:v>1.3944665334284689</c:v>
                </c:pt>
                <c:pt idx="12">
                  <c:v>1.6417703470235883</c:v>
                </c:pt>
                <c:pt idx="13">
                  <c:v>1.863870292557597</c:v>
                </c:pt>
                <c:pt idx="14">
                  <c:v>2.02992136993677</c:v>
                </c:pt>
                <c:pt idx="15">
                  <c:v>2.1190606263044653</c:v>
                </c:pt>
                <c:pt idx="16">
                  <c:v>2.126706727728517</c:v>
                </c:pt>
                <c:pt idx="17">
                  <c:v>2.1118813636904772</c:v>
                </c:pt>
                <c:pt idx="18">
                  <c:v>2.039166511553717</c:v>
                </c:pt>
                <c:pt idx="19">
                  <c:v>1.9671735962830297</c:v>
                </c:pt>
                <c:pt idx="20">
                  <c:v>1.8862160661415266</c:v>
                </c:pt>
                <c:pt idx="21">
                  <c:v>1.7928200992730432</c:v>
                </c:pt>
                <c:pt idx="22">
                  <c:v>1.7229662613316417</c:v>
                </c:pt>
                <c:pt idx="23">
                  <c:v>1.6394252205284798</c:v>
                </c:pt>
                <c:pt idx="24">
                  <c:v>1.5657443054435944</c:v>
                </c:pt>
                <c:pt idx="25">
                  <c:v>1.4937571205574658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25-4997-9789-F1A0AE41D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'G30 G31 G32 G33 dat'!$A$7</c15:sqref>
                        </c15:formulaRef>
                      </c:ext>
                    </c:extLst>
                    <c:strCache>
                      <c:ptCount val="1"/>
                      <c:pt idx="0">
                        <c:v>Croissance de la productivité : +2,7 % par 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dat'!$B$2:$AA$2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 formatCode="General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dat'!$B$7:$AA$7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-2.4610794163542309</c:v>
                      </c:pt>
                      <c:pt idx="2">
                        <c:v>-2.4952124902451707</c:v>
                      </c:pt>
                      <c:pt idx="3">
                        <c:v>-2.0173671410901282</c:v>
                      </c:pt>
                      <c:pt idx="4">
                        <c:v>-1.5417769311525373</c:v>
                      </c:pt>
                      <c:pt idx="5">
                        <c:v>-1.1711357292842512</c:v>
                      </c:pt>
                      <c:pt idx="6">
                        <c:v>-0.76660813737752198</c:v>
                      </c:pt>
                      <c:pt idx="7">
                        <c:v>-0.45826896557488084</c:v>
                      </c:pt>
                      <c:pt idx="8">
                        <c:v>-0.13880227747642504</c:v>
                      </c:pt>
                      <c:pt idx="9">
                        <c:v>5.4634401011986355E-2</c:v>
                      </c:pt>
                      <c:pt idx="10">
                        <c:v>0.25426091262239581</c:v>
                      </c:pt>
                      <c:pt idx="11">
                        <c:v>0.47905303895616314</c:v>
                      </c:pt>
                      <c:pt idx="12">
                        <c:v>0.71343853295644433</c:v>
                      </c:pt>
                      <c:pt idx="13">
                        <c:v>0.86473029745842567</c:v>
                      </c:pt>
                      <c:pt idx="14">
                        <c:v>1.1049836256531878</c:v>
                      </c:pt>
                      <c:pt idx="15">
                        <c:v>1.3033648499397317</c:v>
                      </c:pt>
                      <c:pt idx="16">
                        <c:v>1.4388572004906601</c:v>
                      </c:pt>
                      <c:pt idx="17">
                        <c:v>1.5625382623315227</c:v>
                      </c:pt>
                      <c:pt idx="18">
                        <c:v>1.697979595428277</c:v>
                      </c:pt>
                      <c:pt idx="19">
                        <c:v>1.7426655550630263</c:v>
                      </c:pt>
                      <c:pt idx="20">
                        <c:v>1.7895914417941077</c:v>
                      </c:pt>
                      <c:pt idx="21">
                        <c:v>1.8054791252039855</c:v>
                      </c:pt>
                      <c:pt idx="22">
                        <c:v>1.9554534108098189</c:v>
                      </c:pt>
                      <c:pt idx="23">
                        <c:v>2.017171451361178</c:v>
                      </c:pt>
                      <c:pt idx="24">
                        <c:v>1.9977766680289255</c:v>
                      </c:pt>
                      <c:pt idx="25">
                        <c:v>2.0224794196666371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7425-4997-9789-F1A0AE41D86F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dat'!$A$8</c15:sqref>
                        </c15:formulaRef>
                      </c:ext>
                    </c:extLst>
                    <c:strCache>
                      <c:ptCount val="1"/>
                      <c:pt idx="0">
                        <c:v>Taux d'emploi : 87 % en 2050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dat'!$B$2:$AA$2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 formatCode="General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dat'!$B$8:$AA$8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-2.4610794163542309</c:v>
                      </c:pt>
                      <c:pt idx="2">
                        <c:v>-2.9181340153862205</c:v>
                      </c:pt>
                      <c:pt idx="3">
                        <c:v>-2.8745943495583028</c:v>
                      </c:pt>
                      <c:pt idx="4">
                        <c:v>-2.6981937124865265</c:v>
                      </c:pt>
                      <c:pt idx="5">
                        <c:v>-2.0474067256426656</c:v>
                      </c:pt>
                      <c:pt idx="6">
                        <c:v>-1.2634022651212167</c:v>
                      </c:pt>
                      <c:pt idx="7">
                        <c:v>-0.75065622526295606</c:v>
                      </c:pt>
                      <c:pt idx="8">
                        <c:v>-0.26789223468401735</c:v>
                      </c:pt>
                      <c:pt idx="9">
                        <c:v>7.0022244979818016E-2</c:v>
                      </c:pt>
                      <c:pt idx="10">
                        <c:v>0.512195487014107</c:v>
                      </c:pt>
                      <c:pt idx="11">
                        <c:v>0.9453211718688812</c:v>
                      </c:pt>
                      <c:pt idx="12">
                        <c:v>1.4715203017823133</c:v>
                      </c:pt>
                      <c:pt idx="13">
                        <c:v>2.0210142748037923</c:v>
                      </c:pt>
                      <c:pt idx="14">
                        <c:v>2.5770026668155803</c:v>
                      </c:pt>
                      <c:pt idx="15">
                        <c:v>3.1619099135675035</c:v>
                      </c:pt>
                      <c:pt idx="16">
                        <c:v>2.9708000828470844</c:v>
                      </c:pt>
                      <c:pt idx="17">
                        <c:v>2.8284729057634062</c:v>
                      </c:pt>
                      <c:pt idx="18">
                        <c:v>2.7867303537817278</c:v>
                      </c:pt>
                      <c:pt idx="19">
                        <c:v>2.7730236099553141</c:v>
                      </c:pt>
                      <c:pt idx="20">
                        <c:v>2.7470135140161589</c:v>
                      </c:pt>
                      <c:pt idx="21">
                        <c:v>2.7719419268704075</c:v>
                      </c:pt>
                      <c:pt idx="22">
                        <c:v>2.7410218828913986</c:v>
                      </c:pt>
                      <c:pt idx="23">
                        <c:v>2.663695871833422</c:v>
                      </c:pt>
                      <c:pt idx="24">
                        <c:v>2.5540468282857582</c:v>
                      </c:pt>
                      <c:pt idx="25">
                        <c:v>2.4017373478469746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425-4997-9789-F1A0AE41D86F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2855243312192595"/>
          <c:w val="0.95552185207618279"/>
          <c:h val="0.15895105384799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21092278719389E-2"/>
          <c:y val="5.8140376740376747E-2"/>
          <c:w val="0.92459271821791511"/>
          <c:h val="0.67854398034398045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dat'!$A$39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dat'!$B$39:$AA$39</c:f>
              <c:numCache>
                <c:formatCode>0</c:formatCode>
                <c:ptCount val="26"/>
                <c:pt idx="0">
                  <c:v>-5.0999999999999996</c:v>
                </c:pt>
                <c:pt idx="1">
                  <c:v>-4.9973276923496002</c:v>
                </c:pt>
                <c:pt idx="2">
                  <c:v>-5.6143602145429776</c:v>
                </c:pt>
                <c:pt idx="3">
                  <c:v>-5.7590921298183</c:v>
                </c:pt>
                <c:pt idx="4">
                  <c:v>-5.7531891152700139</c:v>
                </c:pt>
                <c:pt idx="5">
                  <c:v>-5.7843701180849729</c:v>
                </c:pt>
                <c:pt idx="6">
                  <c:v>-5.7123602787001646</c:v>
                </c:pt>
                <c:pt idx="7">
                  <c:v>-5.726703078019626</c:v>
                </c:pt>
                <c:pt idx="8">
                  <c:v>-5.763855709029265</c:v>
                </c:pt>
                <c:pt idx="9">
                  <c:v>-5.9059799232818939</c:v>
                </c:pt>
                <c:pt idx="10">
                  <c:v>-6.0603131930989926</c:v>
                </c:pt>
                <c:pt idx="11">
                  <c:v>-6.2460344387094562</c:v>
                </c:pt>
                <c:pt idx="12">
                  <c:v>-6.3940895988961435</c:v>
                </c:pt>
                <c:pt idx="13">
                  <c:v>-6.4992592129701698</c:v>
                </c:pt>
                <c:pt idx="14">
                  <c:v>-6.5866012181802143</c:v>
                </c:pt>
                <c:pt idx="15">
                  <c:v>-6.6734707592286409</c:v>
                </c:pt>
                <c:pt idx="16">
                  <c:v>-6.7586378824580695</c:v>
                </c:pt>
                <c:pt idx="17">
                  <c:v>-6.8569233239649083</c:v>
                </c:pt>
                <c:pt idx="18">
                  <c:v>-7.0049107881004407</c:v>
                </c:pt>
                <c:pt idx="19">
                  <c:v>-7.1522443469353627</c:v>
                </c:pt>
                <c:pt idx="20">
                  <c:v>-7.3074544346557193</c:v>
                </c:pt>
                <c:pt idx="21">
                  <c:v>-7.4727811730602403</c:v>
                </c:pt>
                <c:pt idx="22">
                  <c:v>-7.6206245236915358</c:v>
                </c:pt>
                <c:pt idx="23">
                  <c:v>-7.7844035192854637</c:v>
                </c:pt>
                <c:pt idx="24">
                  <c:v>-7.9415381929598059</c:v>
                </c:pt>
                <c:pt idx="25" formatCode="0.0">
                  <c:v>-8.0802390585064998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1-44E9-877C-2F03313C52D4}"/>
            </c:ext>
          </c:extLst>
        </c:ser>
        <c:ser>
          <c:idx val="1"/>
          <c:order val="1"/>
          <c:tx>
            <c:strRef>
              <c:f>'G30 G31 G32 G33 dat'!$A$40</c:f>
              <c:strCache>
                <c:ptCount val="1"/>
                <c:pt idx="0">
                  <c:v>Consolidation sans bouclage macroéconomique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dat'!$B$40:$AA$40</c:f>
              <c:numCache>
                <c:formatCode>0</c:formatCode>
                <c:ptCount val="26"/>
                <c:pt idx="1">
                  <c:v>-4.9973276923496082</c:v>
                </c:pt>
                <c:pt idx="2">
                  <c:v>-4.7701520172167378</c:v>
                </c:pt>
                <c:pt idx="3">
                  <c:v>-4.1332270475950752</c:v>
                </c:pt>
                <c:pt idx="4">
                  <c:v>-3.2832181043095745</c:v>
                </c:pt>
                <c:pt idx="5">
                  <c:v>-2.432103209373615</c:v>
                </c:pt>
                <c:pt idx="6">
                  <c:v>-1.4148189210961584</c:v>
                </c:pt>
                <c:pt idx="7">
                  <c:v>-1.2698991034450517</c:v>
                </c:pt>
                <c:pt idx="8">
                  <c:v>-1.1085771858106721</c:v>
                </c:pt>
                <c:pt idx="9">
                  <c:v>-1.0645539906556736</c:v>
                </c:pt>
                <c:pt idx="10">
                  <c:v>-1.0191334172901407</c:v>
                </c:pt>
                <c:pt idx="11">
                  <c:v>-1.0120123092994102</c:v>
                </c:pt>
                <c:pt idx="12">
                  <c:v>-1.0212130301800426</c:v>
                </c:pt>
                <c:pt idx="13">
                  <c:v>-1.0053085775728783</c:v>
                </c:pt>
                <c:pt idx="14">
                  <c:v>-0.96912198723123688</c:v>
                </c:pt>
                <c:pt idx="15">
                  <c:v>-0.938619711854769</c:v>
                </c:pt>
                <c:pt idx="16">
                  <c:v>-0.8937133753158808</c:v>
                </c:pt>
                <c:pt idx="17">
                  <c:v>-0.85073017861363331</c:v>
                </c:pt>
                <c:pt idx="18">
                  <c:v>-0.84730517053188859</c:v>
                </c:pt>
                <c:pt idx="19">
                  <c:v>-0.85286150031057151</c:v>
                </c:pt>
                <c:pt idx="20">
                  <c:v>-0.86832886095053063</c:v>
                </c:pt>
                <c:pt idx="21">
                  <c:v>-0.89722004302614811</c:v>
                </c:pt>
                <c:pt idx="22">
                  <c:v>-0.92759876119900919</c:v>
                </c:pt>
                <c:pt idx="23">
                  <c:v>-0.98493551867079987</c:v>
                </c:pt>
                <c:pt idx="24">
                  <c:v>-1.0503115815311304</c:v>
                </c:pt>
                <c:pt idx="25" formatCode="0.0">
                  <c:v>-1.0939907660655934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1-44E9-877C-2F03313C52D4}"/>
            </c:ext>
          </c:extLst>
        </c:ser>
        <c:ser>
          <c:idx val="2"/>
          <c:order val="2"/>
          <c:tx>
            <c:strRef>
              <c:f>'G30 G31 G32 G33 dat'!$A$41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dat'!$B$41:$AA$41</c:f>
              <c:numCache>
                <c:formatCode>0</c:formatCode>
                <c:ptCount val="26"/>
                <c:pt idx="1">
                  <c:v>-4.9948982466702327</c:v>
                </c:pt>
                <c:pt idx="2">
                  <c:v>-4.6056895561286471</c:v>
                </c:pt>
                <c:pt idx="3">
                  <c:v>-4.1650022007888765</c:v>
                </c:pt>
                <c:pt idx="4">
                  <c:v>-3.6014391343203451</c:v>
                </c:pt>
                <c:pt idx="5">
                  <c:v>-3.0815959690061252</c:v>
                </c:pt>
                <c:pt idx="6">
                  <c:v>-2.4493604568698579</c:v>
                </c:pt>
                <c:pt idx="7">
                  <c:v>-2.5329962715282832</c:v>
                </c:pt>
                <c:pt idx="8">
                  <c:v>-2.4264874062709962</c:v>
                </c:pt>
                <c:pt idx="9">
                  <c:v>-2.3034019946858044</c:v>
                </c:pt>
                <c:pt idx="10">
                  <c:v>-2.0836806937640602</c:v>
                </c:pt>
                <c:pt idx="11">
                  <c:v>-1.7973960109210836</c:v>
                </c:pt>
                <c:pt idx="12">
                  <c:v>-1.5335689398974137</c:v>
                </c:pt>
                <c:pt idx="13">
                  <c:v>-1.2904137196712602</c:v>
                </c:pt>
                <c:pt idx="14">
                  <c:v>-1.0976009423039288</c:v>
                </c:pt>
                <c:pt idx="15">
                  <c:v>-0.9765106894245581</c:v>
                </c:pt>
                <c:pt idx="16">
                  <c:v>-0.93061095440066466</c:v>
                </c:pt>
                <c:pt idx="17">
                  <c:v>-0.89920459283151566</c:v>
                </c:pt>
                <c:pt idx="18">
                  <c:v>-0.85240375367236743</c:v>
                </c:pt>
                <c:pt idx="19">
                  <c:v>-0.84618315643370701</c:v>
                </c:pt>
                <c:pt idx="20">
                  <c:v>-0.84486686456808768</c:v>
                </c:pt>
                <c:pt idx="21">
                  <c:v>-0.84841180357777579</c:v>
                </c:pt>
                <c:pt idx="22">
                  <c:v>-0.88677595623109606</c:v>
                </c:pt>
                <c:pt idx="23">
                  <c:v>-0.92846537108002702</c:v>
                </c:pt>
                <c:pt idx="24">
                  <c:v>-0.96468015938655816</c:v>
                </c:pt>
                <c:pt idx="25" formatCode="0.0">
                  <c:v>-0.88971694995340611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1-44E9-877C-2F03313C52D4}"/>
            </c:ext>
          </c:extLst>
        </c:ser>
        <c:ser>
          <c:idx val="3"/>
          <c:order val="3"/>
          <c:tx>
            <c:strRef>
              <c:f>'G30 G31 G32 G33 dat'!$A$42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dat'!$B$42:$AA$42</c:f>
              <c:numCache>
                <c:formatCode>0</c:formatCode>
                <c:ptCount val="26"/>
                <c:pt idx="1">
                  <c:v>-4.9948982466702327</c:v>
                </c:pt>
                <c:pt idx="2">
                  <c:v>-4.6388836472221158</c:v>
                </c:pt>
                <c:pt idx="3">
                  <c:v>-4.0993603016353406</c:v>
                </c:pt>
                <c:pt idx="4">
                  <c:v>-3.4281114733419935</c:v>
                </c:pt>
                <c:pt idx="5">
                  <c:v>-2.7940928185211802</c:v>
                </c:pt>
                <c:pt idx="6">
                  <c:v>-2.04752337354285</c:v>
                </c:pt>
                <c:pt idx="7">
                  <c:v>-2.0730511231006865</c:v>
                </c:pt>
                <c:pt idx="8">
                  <c:v>-2.0585508550719203</c:v>
                </c:pt>
                <c:pt idx="9">
                  <c:v>-2.0505945507599139</c:v>
                </c:pt>
                <c:pt idx="10">
                  <c:v>-1.9739278643101246</c:v>
                </c:pt>
                <c:pt idx="11">
                  <c:v>-1.8554460866142191</c:v>
                </c:pt>
                <c:pt idx="12">
                  <c:v>-1.7169251213353416</c:v>
                </c:pt>
                <c:pt idx="13">
                  <c:v>-1.5603616105521951</c:v>
                </c:pt>
                <c:pt idx="14">
                  <c:v>-1.416584083470587</c:v>
                </c:pt>
                <c:pt idx="15">
                  <c:v>-1.3085888637185945</c:v>
                </c:pt>
                <c:pt idx="16">
                  <c:v>-1.1517088622282918</c:v>
                </c:pt>
                <c:pt idx="17">
                  <c:v>-1.0283044264607888</c:v>
                </c:pt>
                <c:pt idx="18">
                  <c:v>-0.94417993115884347</c:v>
                </c:pt>
                <c:pt idx="19">
                  <c:v>-0.93527093565415087</c:v>
                </c:pt>
                <c:pt idx="20">
                  <c:v>-0.93029868623142697</c:v>
                </c:pt>
                <c:pt idx="21">
                  <c:v>-0.92890615053501935</c:v>
                </c:pt>
                <c:pt idx="22">
                  <c:v>-0.9637666756909895</c:v>
                </c:pt>
                <c:pt idx="23">
                  <c:v>-1.0006664156428349</c:v>
                </c:pt>
                <c:pt idx="24">
                  <c:v>-1.0327215815469861</c:v>
                </c:pt>
                <c:pt idx="25" formatCode="0.0">
                  <c:v>-0.95386890779480593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1-44E9-877C-2F03313C5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'G30 G31 G32 G33 dat'!$A$43</c15:sqref>
                        </c15:formulaRef>
                      </c:ext>
                    </c:extLst>
                    <c:strCache>
                      <c:ptCount val="1"/>
                      <c:pt idx="0">
                        <c:v>Croissance de la productivité : +2,7 % par 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dat'!$B$38:$AA$38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dat'!$B$43:$AA$43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-4.9973276923496002</c:v>
                      </c:pt>
                      <c:pt idx="2">
                        <c:v>-5.3292944862274565</c:v>
                      </c:pt>
                      <c:pt idx="3">
                        <c:v>-5.1498813904185559</c:v>
                      </c:pt>
                      <c:pt idx="4">
                        <c:v>-4.9334453850551894</c:v>
                      </c:pt>
                      <c:pt idx="5">
                        <c:v>-4.8088475512086664</c:v>
                      </c:pt>
                      <c:pt idx="6">
                        <c:v>-4.6227118862503733</c:v>
                      </c:pt>
                      <c:pt idx="7">
                        <c:v>-4.5146805175659397</c:v>
                      </c:pt>
                      <c:pt idx="8">
                        <c:v>-4.3814378338844104</c:v>
                      </c:pt>
                      <c:pt idx="9">
                        <c:v>-4.3476607591877965</c:v>
                      </c:pt>
                      <c:pt idx="10">
                        <c:v>-4.2984642389326417</c:v>
                      </c:pt>
                      <c:pt idx="11">
                        <c:v>-4.2075716307066173</c:v>
                      </c:pt>
                      <c:pt idx="12">
                        <c:v>-4.0791072387442204</c:v>
                      </c:pt>
                      <c:pt idx="13">
                        <c:v>-4.0072372829417562</c:v>
                      </c:pt>
                      <c:pt idx="14">
                        <c:v>-3.8192555491327074</c:v>
                      </c:pt>
                      <c:pt idx="15">
                        <c:v>-3.6428660286631067</c:v>
                      </c:pt>
                      <c:pt idx="16">
                        <c:v>-3.5028835562648899</c:v>
                      </c:pt>
                      <c:pt idx="17">
                        <c:v>-3.3589125367701875</c:v>
                      </c:pt>
                      <c:pt idx="18">
                        <c:v>-3.1847414640999516</c:v>
                      </c:pt>
                      <c:pt idx="19">
                        <c:v>-3.0919705879154682</c:v>
                      </c:pt>
                      <c:pt idx="20">
                        <c:v>-2.9908036682895984</c:v>
                      </c:pt>
                      <c:pt idx="21">
                        <c:v>-2.9125724071500358</c:v>
                      </c:pt>
                      <c:pt idx="22">
                        <c:v>-2.6958343101737747</c:v>
                      </c:pt>
                      <c:pt idx="23">
                        <c:v>-2.5591534187730991</c:v>
                      </c:pt>
                      <c:pt idx="24">
                        <c:v>-2.5005084037370171</c:v>
                      </c:pt>
                      <c:pt idx="25" formatCode="0.0">
                        <c:v>-2.3873499732686092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AF71-44E9-877C-2F03313C52D4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dat'!$A$44</c15:sqref>
                        </c15:formulaRef>
                      </c:ext>
                    </c:extLst>
                    <c:strCache>
                      <c:ptCount val="1"/>
                      <c:pt idx="0">
                        <c:v>Taux d'emploi : 87 % en 2050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dat'!$B$38:$AA$38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dat'!$B$44:$AA$44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-4.9973276923496002</c:v>
                      </c:pt>
                      <c:pt idx="2">
                        <c:v>-5.6143602145429776</c:v>
                      </c:pt>
                      <c:pt idx="3">
                        <c:v>-5.7590921298183</c:v>
                      </c:pt>
                      <c:pt idx="4">
                        <c:v>-5.7531891152700139</c:v>
                      </c:pt>
                      <c:pt idx="5">
                        <c:v>-5.3760861481708213</c:v>
                      </c:pt>
                      <c:pt idx="6">
                        <c:v>-4.8109408623143102</c:v>
                      </c:pt>
                      <c:pt idx="7">
                        <c:v>-4.4625440974527679</c:v>
                      </c:pt>
                      <c:pt idx="8">
                        <c:v>-4.1079564044521133</c:v>
                      </c:pt>
                      <c:pt idx="9">
                        <c:v>-3.8683708476307253</c:v>
                      </c:pt>
                      <c:pt idx="10">
                        <c:v>-3.5332223423761104</c:v>
                      </c:pt>
                      <c:pt idx="11">
                        <c:v>-3.2101103297330886</c:v>
                      </c:pt>
                      <c:pt idx="12">
                        <c:v>-2.793419792175428</c:v>
                      </c:pt>
                      <c:pt idx="13">
                        <c:v>-2.3349615179138485</c:v>
                      </c:pt>
                      <c:pt idx="14">
                        <c:v>-1.845549651706579</c:v>
                      </c:pt>
                      <c:pt idx="15">
                        <c:v>-1.2819878446941497</c:v>
                      </c:pt>
                      <c:pt idx="16">
                        <c:v>-1.3435301690868551</c:v>
                      </c:pt>
                      <c:pt idx="17">
                        <c:v>-1.3725587458435904</c:v>
                      </c:pt>
                      <c:pt idx="18">
                        <c:v>-1.3052828024533019</c:v>
                      </c:pt>
                      <c:pt idx="19">
                        <c:v>-1.2143172970836733</c:v>
                      </c:pt>
                      <c:pt idx="20">
                        <c:v>-1.1361656377235825</c:v>
                      </c:pt>
                      <c:pt idx="21">
                        <c:v>-1.0014050567316737</c:v>
                      </c:pt>
                      <c:pt idx="22">
                        <c:v>-0.91155863915196955</c:v>
                      </c:pt>
                      <c:pt idx="23">
                        <c:v>-0.86148355151372558</c:v>
                      </c:pt>
                      <c:pt idx="24">
                        <c:v>-0.84213241266952421</c:v>
                      </c:pt>
                      <c:pt idx="25" formatCode="0.0">
                        <c:v>-0.85721492926668574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F71-44E9-877C-2F03313C52D4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2022142443520929"/>
          <c:w val="0.95552185207618279"/>
          <c:h val="0.167282062534715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65685650465391E-2"/>
          <c:y val="6.3491509739129717E-2"/>
          <c:w val="0.84028516592168312"/>
          <c:h val="0.86873331941151666"/>
        </c:manualLayout>
      </c:layout>
      <c:lineChart>
        <c:grouping val="standard"/>
        <c:varyColors val="0"/>
        <c:ser>
          <c:idx val="1"/>
          <c:order val="0"/>
          <c:tx>
            <c:strRef>
              <c:f>'G30 G31 G32 G33 dat'!$A$49</c:f>
              <c:strCache>
                <c:ptCount val="1"/>
                <c:pt idx="0">
                  <c:v>Consolidation sans bouclage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3.4324786324787327E-3"/>
                  <c:y val="3.60894435777429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1C-4B31-8C39-22A70541E561}"/>
                </c:ext>
              </c:extLst>
            </c:dLbl>
            <c:dLbl>
              <c:idx val="2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1C-4B31-8C39-22A70541E5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'G30 G31 G32 G33 dat'!$B$47:$AA$47</c15:sqref>
                  </c15:fullRef>
                </c:ext>
              </c:extLst>
              <c:f>'G30 G31 G32 G33 dat'!$C$47:$AA$47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'G30 G31 G32 G33 dat'!$B$49:$AA$49</c15:sqref>
                  </c15:fullRef>
                </c:ext>
              </c:extLst>
              <c:f>'G30 G31 G32 G33 dat'!$C$49:$AA$49</c:f>
              <c:numCache>
                <c:formatCode>0</c:formatCode>
                <c:ptCount val="25"/>
                <c:pt idx="0">
                  <c:v>118.39007175426582</c:v>
                </c:pt>
                <c:pt idx="1">
                  <c:v>120.31284059300383</c:v>
                </c:pt>
                <c:pt idx="2">
                  <c:v>121.07804745721617</c:v>
                </c:pt>
                <c:pt idx="3">
                  <c:v>120.97182428833726</c:v>
                </c:pt>
                <c:pt idx="4">
                  <c:v>119.73967874149562</c:v>
                </c:pt>
                <c:pt idx="5">
                  <c:v>117.51611523859403</c:v>
                </c:pt>
                <c:pt idx="6">
                  <c:v>115.27143256652246</c:v>
                </c:pt>
                <c:pt idx="7">
                  <c:v>112.96568344099975</c:v>
                </c:pt>
                <c:pt idx="8">
                  <c:v>110.95546234322346</c:v>
                </c:pt>
                <c:pt idx="9">
                  <c:v>108.95453620661752</c:v>
                </c:pt>
                <c:pt idx="10">
                  <c:v>107.0849447159254</c:v>
                </c:pt>
                <c:pt idx="11">
                  <c:v>105.34634081566816</c:v>
                </c:pt>
                <c:pt idx="12">
                  <c:v>103.62646755083679</c:v>
                </c:pt>
                <c:pt idx="13">
                  <c:v>101.90489419055785</c:v>
                </c:pt>
                <c:pt idx="14">
                  <c:v>100.27628105157945</c:v>
                </c:pt>
                <c:pt idx="15">
                  <c:v>98.731127818996853</c:v>
                </c:pt>
                <c:pt idx="16">
                  <c:v>97.209269854442383</c:v>
                </c:pt>
                <c:pt idx="17">
                  <c:v>95.805426580244557</c:v>
                </c:pt>
                <c:pt idx="18">
                  <c:v>94.476872040960586</c:v>
                </c:pt>
                <c:pt idx="19">
                  <c:v>93.239959077642482</c:v>
                </c:pt>
                <c:pt idx="20">
                  <c:v>92.141194371245248</c:v>
                </c:pt>
                <c:pt idx="21">
                  <c:v>91.105308763704684</c:v>
                </c:pt>
                <c:pt idx="22">
                  <c:v>90.184364679216671</c:v>
                </c:pt>
                <c:pt idx="23">
                  <c:v>89.34806236855681</c:v>
                </c:pt>
                <c:pt idx="24">
                  <c:v>88.625254230161616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1D1C-4B31-8C39-22A70541E561}"/>
            </c:ext>
          </c:extLst>
        </c:ser>
        <c:ser>
          <c:idx val="0"/>
          <c:order val="1"/>
          <c:tx>
            <c:strRef>
              <c:f>'G30 G31 G32 G33 dat'!$A$48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1C-4B31-8C39-22A70541E561}"/>
                </c:ext>
              </c:extLst>
            </c:dLbl>
            <c:dLbl>
              <c:idx val="2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1C-4B31-8C39-22A70541E5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'G30 G31 G32 G33 dat'!$B$47:$AA$47</c15:sqref>
                  </c15:fullRef>
                </c:ext>
              </c:extLst>
              <c:f>'G30 G31 G32 G33 dat'!$C$47:$AA$47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'G30 G31 G32 G33 dat'!$B$48:$AA$48</c15:sqref>
                  </c15:fullRef>
                </c:ext>
              </c:extLst>
              <c:f>'G30 G31 G32 G33 dat'!$C$48:$AA$48</c:f>
              <c:numCache>
                <c:formatCode>0</c:formatCode>
                <c:ptCount val="25"/>
                <c:pt idx="0">
                  <c:v>118.39007175426582</c:v>
                </c:pt>
                <c:pt idx="1">
                  <c:v>120.95332520448943</c:v>
                </c:pt>
                <c:pt idx="2">
                  <c:v>123.32628992179797</c:v>
                </c:pt>
                <c:pt idx="3">
                  <c:v>125.73418590060636</c:v>
                </c:pt>
                <c:pt idx="4">
                  <c:v>127.95312388299101</c:v>
                </c:pt>
                <c:pt idx="5">
                  <c:v>130.16368935164533</c:v>
                </c:pt>
                <c:pt idx="6">
                  <c:v>132.50473826147498</c:v>
                </c:pt>
                <c:pt idx="7">
                  <c:v>134.84054205722836</c:v>
                </c:pt>
                <c:pt idx="8">
                  <c:v>137.38702710563462</c:v>
                </c:pt>
                <c:pt idx="9">
                  <c:v>139.91380152407089</c:v>
                </c:pt>
                <c:pt idx="10">
                  <c:v>142.45428476476209</c:v>
                </c:pt>
                <c:pt idx="11">
                  <c:v>144.89906108569491</c:v>
                </c:pt>
                <c:pt idx="12">
                  <c:v>147.29296117289735</c:v>
                </c:pt>
                <c:pt idx="13">
                  <c:v>149.72649533480467</c:v>
                </c:pt>
                <c:pt idx="14">
                  <c:v>152.29654499227931</c:v>
                </c:pt>
                <c:pt idx="15">
                  <c:v>155.12203867741079</c:v>
                </c:pt>
                <c:pt idx="16">
                  <c:v>158.104624234413</c:v>
                </c:pt>
                <c:pt idx="17">
                  <c:v>161.32805509625442</c:v>
                </c:pt>
                <c:pt idx="18">
                  <c:v>164.68008585572215</c:v>
                </c:pt>
                <c:pt idx="19">
                  <c:v>168.18102012785337</c:v>
                </c:pt>
                <c:pt idx="20">
                  <c:v>171.86132346993162</c:v>
                </c:pt>
                <c:pt idx="21">
                  <c:v>175.58812516044372</c:v>
                </c:pt>
                <c:pt idx="22">
                  <c:v>179.43372372596687</c:v>
                </c:pt>
                <c:pt idx="23">
                  <c:v>183.36859267385148</c:v>
                </c:pt>
                <c:pt idx="24">
                  <c:v>187.5904481526839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1D1C-4B31-8C39-22A70541E561}"/>
            </c:ext>
          </c:extLst>
        </c:ser>
        <c:ser>
          <c:idx val="3"/>
          <c:order val="2"/>
          <c:tx>
            <c:strRef>
              <c:f>'G30 G31 G32 G33 dat'!$A$50</c:f>
              <c:strCache>
                <c:ptCount val="1"/>
                <c:pt idx="0">
                  <c:v>Hausse des recettes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7.5350427350427346E-3"/>
                  <c:y val="-3.2553302132085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1C-4B31-8C39-22A70541E561}"/>
                </c:ext>
              </c:extLst>
            </c:dLbl>
            <c:dLbl>
              <c:idx val="25"/>
              <c:layout>
                <c:manualLayout>
                  <c:x val="-3.4324786324786325E-3"/>
                  <c:y val="-2.63130525221008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1C-4B31-8C39-22A70541E5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'G30 G31 G32 G33 dat'!$B$47:$AA$47</c15:sqref>
                  </c15:fullRef>
                </c:ext>
              </c:extLst>
              <c:f>'G30 G31 G32 G33 dat'!$C$47:$AA$47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'G30 G31 G32 G33 dat'!$B$50:$AA$50</c15:sqref>
                  </c15:fullRef>
                </c:ext>
              </c:extLst>
              <c:f>'G30 G31 G32 G33 dat'!$C$50:$AA$50</c:f>
              <c:numCache>
                <c:formatCode>0</c:formatCode>
                <c:ptCount val="25"/>
                <c:pt idx="0">
                  <c:v>118.38764230858645</c:v>
                </c:pt>
                <c:pt idx="1">
                  <c:v>119.61699412599296</c:v>
                </c:pt>
                <c:pt idx="2">
                  <c:v>120.18345903954656</c:v>
                </c:pt>
                <c:pt idx="3">
                  <c:v>120.33683292592599</c:v>
                </c:pt>
                <c:pt idx="4">
                  <c:v>119.86864499178662</c:v>
                </c:pt>
                <c:pt idx="5">
                  <c:v>118.9536812849675</c:v>
                </c:pt>
                <c:pt idx="6">
                  <c:v>118.65103881376812</c:v>
                </c:pt>
                <c:pt idx="7">
                  <c:v>118.20561715579157</c:v>
                </c:pt>
                <c:pt idx="8">
                  <c:v>117.71595555858721</c:v>
                </c:pt>
                <c:pt idx="9">
                  <c:v>116.89051422538661</c:v>
                </c:pt>
                <c:pt idx="10">
                  <c:v>115.67447162868298</c:v>
                </c:pt>
                <c:pt idx="11">
                  <c:v>114.06675319016229</c:v>
                </c:pt>
                <c:pt idx="12">
                  <c:v>112.17420345944042</c:v>
                </c:pt>
                <c:pt idx="13">
                  <c:v>110.14119434477783</c:v>
                </c:pt>
                <c:pt idx="14">
                  <c:v>108.11511781073087</c:v>
                </c:pt>
                <c:pt idx="15">
                  <c:v>106.25359485111451</c:v>
                </c:pt>
                <c:pt idx="16">
                  <c:v>104.49900299492367</c:v>
                </c:pt>
                <c:pt idx="17">
                  <c:v>102.85204353228998</c:v>
                </c:pt>
                <c:pt idx="18">
                  <c:v>101.27546312725251</c:v>
                </c:pt>
                <c:pt idx="19">
                  <c:v>99.779384574166144</c:v>
                </c:pt>
                <c:pt idx="20">
                  <c:v>98.377773731318783</c:v>
                </c:pt>
                <c:pt idx="21">
                  <c:v>97.035626891552752</c:v>
                </c:pt>
                <c:pt idx="22">
                  <c:v>95.787382376684377</c:v>
                </c:pt>
                <c:pt idx="23">
                  <c:v>94.613176093402856</c:v>
                </c:pt>
                <c:pt idx="24">
                  <c:v>93.512072697644726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D1C-4B31-8C39-22A70541E561}"/>
            </c:ext>
          </c:extLst>
        </c:ser>
        <c:ser>
          <c:idx val="2"/>
          <c:order val="3"/>
          <c:tx>
            <c:strRef>
              <c:f>'G30 G31 G32 G33 dat'!$A$51</c:f>
              <c:strCache>
                <c:ptCount val="1"/>
                <c:pt idx="0">
                  <c:v>Baisse des dépenses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2.064957264957265E-3"/>
                  <c:y val="3.432137285491419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1C-4B31-8C39-22A70541E561}"/>
                </c:ext>
              </c:extLst>
            </c:dLbl>
            <c:dLbl>
              <c:idx val="25"/>
              <c:layout>
                <c:manualLayout>
                  <c:x val="-3.4324786324786325E-3"/>
                  <c:y val="1.5912636505460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1C-4B31-8C39-22A70541E5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'G30 G31 G32 G33 dat'!$B$47:$AA$47</c15:sqref>
                  </c15:fullRef>
                </c:ext>
              </c:extLst>
              <c:f>'G30 G31 G32 G33 dat'!$C$47:$AA$47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'G30 G31 G32 G33 dat'!$B$51:$AA$51</c15:sqref>
                  </c15:fullRef>
                </c:ext>
              </c:extLst>
              <c:f>'G30 G31 G32 G33 dat'!$C$51:$AA$51</c:f>
              <c:numCache>
                <c:formatCode>0</c:formatCode>
                <c:ptCount val="25"/>
                <c:pt idx="0">
                  <c:v>118.38764230858645</c:v>
                </c:pt>
                <c:pt idx="1">
                  <c:v>120.82613470217321</c:v>
                </c:pt>
                <c:pt idx="2">
                  <c:v>122.5950944742858</c:v>
                </c:pt>
                <c:pt idx="3">
                  <c:v>123.90092605616596</c:v>
                </c:pt>
                <c:pt idx="4">
                  <c:v>124.49020860069683</c:v>
                </c:pt>
                <c:pt idx="5">
                  <c:v>124.52369000212835</c:v>
                </c:pt>
                <c:pt idx="6">
                  <c:v>123.54151194748908</c:v>
                </c:pt>
                <c:pt idx="7">
                  <c:v>122.12034048631605</c:v>
                </c:pt>
                <c:pt idx="8">
                  <c:v>120.4515533713393</c:v>
                </c:pt>
                <c:pt idx="9">
                  <c:v>118.32193048511866</c:v>
                </c:pt>
                <c:pt idx="10">
                  <c:v>115.75306355938967</c:v>
                </c:pt>
                <c:pt idx="11">
                  <c:v>113.26166498903049</c:v>
                </c:pt>
                <c:pt idx="12">
                  <c:v>110.88544435548762</c:v>
                </c:pt>
                <c:pt idx="13">
                  <c:v>108.70290985665466</c:v>
                </c:pt>
                <c:pt idx="14">
                  <c:v>106.80117885475862</c:v>
                </c:pt>
                <c:pt idx="15">
                  <c:v>105.19468701780801</c:v>
                </c:pt>
                <c:pt idx="16">
                  <c:v>103.59564234370376</c:v>
                </c:pt>
                <c:pt idx="17">
                  <c:v>102.06206525878818</c:v>
                </c:pt>
                <c:pt idx="18">
                  <c:v>100.59318121389637</c:v>
                </c:pt>
                <c:pt idx="19">
                  <c:v>99.198305180224835</c:v>
                </c:pt>
                <c:pt idx="20">
                  <c:v>97.890292010250363</c:v>
                </c:pt>
                <c:pt idx="21">
                  <c:v>96.636180652185857</c:v>
                </c:pt>
                <c:pt idx="22">
                  <c:v>95.469097587516742</c:v>
                </c:pt>
                <c:pt idx="23">
                  <c:v>94.370039873533059</c:v>
                </c:pt>
                <c:pt idx="24">
                  <c:v>93.33820443058957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D1C-4B31-8C39-22A70541E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871040"/>
        <c:axId val="739874400"/>
        <c:extLst/>
      </c:lineChart>
      <c:catAx>
        <c:axId val="7398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4400"/>
        <c:crosses val="autoZero"/>
        <c:auto val="1"/>
        <c:lblAlgn val="ctr"/>
        <c:lblOffset val="100"/>
        <c:tickLblSkip val="5"/>
        <c:noMultiLvlLbl val="0"/>
      </c:catAx>
      <c:valAx>
        <c:axId val="739874400"/>
        <c:scaling>
          <c:orientation val="minMax"/>
          <c:max val="19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104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54505686789151E-2"/>
          <c:y val="5.8088122064364901E-2"/>
          <c:w val="0.92459271821791511"/>
          <c:h val="0.81605788804665891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dat'!$A$59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dat'!$B$58:$AA$58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dat'!$B$59:$AA$59</c:f>
              <c:numCache>
                <c:formatCode>0.0</c:formatCode>
                <c:ptCount val="26"/>
                <c:pt idx="0">
                  <c:v>68.681451029229066</c:v>
                </c:pt>
                <c:pt idx="1">
                  <c:v>68.489354905271</c:v>
                </c:pt>
                <c:pt idx="2">
                  <c:v>68.459539767655912</c:v>
                </c:pt>
                <c:pt idx="3">
                  <c:v>68.648194942871996</c:v>
                </c:pt>
                <c:pt idx="4">
                  <c:v>68.957712367885321</c:v>
                </c:pt>
                <c:pt idx="5">
                  <c:v>69.360846877952994</c:v>
                </c:pt>
                <c:pt idx="6">
                  <c:v>69.790627664096988</c:v>
                </c:pt>
                <c:pt idx="7">
                  <c:v>70.215782476116715</c:v>
                </c:pt>
                <c:pt idx="8">
                  <c:v>70.61276341065485</c:v>
                </c:pt>
                <c:pt idx="9">
                  <c:v>70.859098973639007</c:v>
                </c:pt>
                <c:pt idx="10">
                  <c:v>71.126674567607438</c:v>
                </c:pt>
                <c:pt idx="11">
                  <c:v>71.399184437877096</c:v>
                </c:pt>
                <c:pt idx="12">
                  <c:v>71.650450277301104</c:v>
                </c:pt>
                <c:pt idx="13">
                  <c:v>71.952046282921941</c:v>
                </c:pt>
                <c:pt idx="14">
                  <c:v>72.311396576655369</c:v>
                </c:pt>
                <c:pt idx="15">
                  <c:v>72.576756829062049</c:v>
                </c:pt>
                <c:pt idx="16">
                  <c:v>72.736165984543163</c:v>
                </c:pt>
                <c:pt idx="17">
                  <c:v>72.855780065280513</c:v>
                </c:pt>
                <c:pt idx="18">
                  <c:v>72.9787471187622</c:v>
                </c:pt>
                <c:pt idx="19">
                  <c:v>73.100485226220954</c:v>
                </c:pt>
                <c:pt idx="20">
                  <c:v>73.224651221100942</c:v>
                </c:pt>
                <c:pt idx="21">
                  <c:v>73.368347171994969</c:v>
                </c:pt>
                <c:pt idx="22">
                  <c:v>73.478458024822089</c:v>
                </c:pt>
                <c:pt idx="23">
                  <c:v>73.560605874075094</c:v>
                </c:pt>
                <c:pt idx="24">
                  <c:v>73.569404381370461</c:v>
                </c:pt>
                <c:pt idx="25">
                  <c:v>73.559475308356483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9-41A1-BA90-EF57D0B4D9F9}"/>
            </c:ext>
          </c:extLst>
        </c:ser>
        <c:ser>
          <c:idx val="1"/>
          <c:order val="1"/>
          <c:tx>
            <c:strRef>
              <c:f>'G30 G31 G32 G33 dat'!$A$60</c:f>
              <c:strCache>
                <c:ptCount val="1"/>
                <c:pt idx="0">
                  <c:v>redressement</c:v>
                </c:pt>
              </c:strCache>
            </c:strRef>
          </c:tx>
          <c:spPr>
            <a:ln w="28575" cap="rnd" cmpd="sng">
              <a:solidFill>
                <a:schemeClr val="accent2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'G30 G31 G32 G33 dat'!$B$58:$AA$58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dat'!$B$60:$AA$60</c:f>
              <c:numCache>
                <c:formatCode>0.0</c:formatCode>
                <c:ptCount val="26"/>
                <c:pt idx="0">
                  <c:v>68.681451029229066</c:v>
                </c:pt>
                <c:pt idx="1">
                  <c:v>68.489354905271</c:v>
                </c:pt>
                <c:pt idx="2">
                  <c:v>68.459539767655912</c:v>
                </c:pt>
                <c:pt idx="3">
                  <c:v>68.648194942871996</c:v>
                </c:pt>
                <c:pt idx="4">
                  <c:v>68.957712367885321</c:v>
                </c:pt>
                <c:pt idx="5">
                  <c:v>70.188724254741103</c:v>
                </c:pt>
                <c:pt idx="6">
                  <c:v>71.424079392518053</c:v>
                </c:pt>
                <c:pt idx="7">
                  <c:v>72.71694903564908</c:v>
                </c:pt>
                <c:pt idx="8">
                  <c:v>74.001241881214369</c:v>
                </c:pt>
                <c:pt idx="9">
                  <c:v>75.148111546042657</c:v>
                </c:pt>
                <c:pt idx="10">
                  <c:v>76.334538319223952</c:v>
                </c:pt>
                <c:pt idx="11">
                  <c:v>77.544598303108742</c:v>
                </c:pt>
                <c:pt idx="12">
                  <c:v>78.703193168785518</c:v>
                </c:pt>
                <c:pt idx="13">
                  <c:v>79.933940003535625</c:v>
                </c:pt>
                <c:pt idx="14">
                  <c:v>81.247215532588058</c:v>
                </c:pt>
                <c:pt idx="15">
                  <c:v>82.52273901465739</c:v>
                </c:pt>
                <c:pt idx="16">
                  <c:v>82.703993740124091</c:v>
                </c:pt>
                <c:pt idx="17">
                  <c:v>82.839999839024529</c:v>
                </c:pt>
                <c:pt idx="18">
                  <c:v>82.979818404870926</c:v>
                </c:pt>
                <c:pt idx="19">
                  <c:v>83.118239609084654</c:v>
                </c:pt>
                <c:pt idx="20">
                  <c:v>83.259421420420082</c:v>
                </c:pt>
                <c:pt idx="21">
                  <c:v>83.422809590010218</c:v>
                </c:pt>
                <c:pt idx="22">
                  <c:v>83.548010130342121</c:v>
                </c:pt>
                <c:pt idx="23">
                  <c:v>83.641415581280853</c:v>
                </c:pt>
                <c:pt idx="24">
                  <c:v>83.651419855076028</c:v>
                </c:pt>
                <c:pt idx="25">
                  <c:v>83.640130093218517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9-41A1-BA90-EF57D0B4D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in val="6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54505686789151E-2"/>
          <c:y val="5.6005369892685772E-2"/>
          <c:w val="0.92459271821791511"/>
          <c:h val="0.81814064021833799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dat'!$A$64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dat'!$B$63:$AA$63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dat'!$B$64:$AA$64</c:f>
              <c:numCache>
                <c:formatCode>0.0</c:formatCode>
                <c:ptCount val="26"/>
                <c:pt idx="0">
                  <c:v>0.72</c:v>
                </c:pt>
                <c:pt idx="1">
                  <c:v>0.87</c:v>
                </c:pt>
                <c:pt idx="2">
                  <c:v>0.85</c:v>
                </c:pt>
                <c:pt idx="3">
                  <c:v>0.83</c:v>
                </c:pt>
                <c:pt idx="4">
                  <c:v>0.78</c:v>
                </c:pt>
                <c:pt idx="5">
                  <c:v>0.79</c:v>
                </c:pt>
                <c:pt idx="6">
                  <c:v>0.79</c:v>
                </c:pt>
                <c:pt idx="7">
                  <c:v>0.78</c:v>
                </c:pt>
                <c:pt idx="8">
                  <c:v>0.77</c:v>
                </c:pt>
                <c:pt idx="9">
                  <c:v>0.75</c:v>
                </c:pt>
                <c:pt idx="10">
                  <c:v>0.75</c:v>
                </c:pt>
                <c:pt idx="11">
                  <c:v>0.74</c:v>
                </c:pt>
                <c:pt idx="12">
                  <c:v>0.73</c:v>
                </c:pt>
                <c:pt idx="13">
                  <c:v>0.72</c:v>
                </c:pt>
                <c:pt idx="14">
                  <c:v>0.71</c:v>
                </c:pt>
                <c:pt idx="15">
                  <c:v>0.7</c:v>
                </c:pt>
                <c:pt idx="16">
                  <c:v>0.7</c:v>
                </c:pt>
                <c:pt idx="17">
                  <c:v>0.7</c:v>
                </c:pt>
                <c:pt idx="18">
                  <c:v>0.7</c:v>
                </c:pt>
                <c:pt idx="19">
                  <c:v>0.7</c:v>
                </c:pt>
                <c:pt idx="20">
                  <c:v>0.7</c:v>
                </c:pt>
                <c:pt idx="21">
                  <c:v>0.7</c:v>
                </c:pt>
                <c:pt idx="22">
                  <c:v>0.7</c:v>
                </c:pt>
                <c:pt idx="23">
                  <c:v>0.7</c:v>
                </c:pt>
                <c:pt idx="24">
                  <c:v>0.7</c:v>
                </c:pt>
                <c:pt idx="25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66-46C5-8B01-998270DE2C85}"/>
            </c:ext>
          </c:extLst>
        </c:ser>
        <c:ser>
          <c:idx val="1"/>
          <c:order val="1"/>
          <c:tx>
            <c:strRef>
              <c:f>'G30 G31 G32 G33 dat'!$A$65</c:f>
              <c:strCache>
                <c:ptCount val="1"/>
                <c:pt idx="0">
                  <c:v>redressement</c:v>
                </c:pt>
              </c:strCache>
            </c:strRef>
          </c:tx>
          <c:spPr>
            <a:ln w="28575" cap="rnd" cmpd="sng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'G30 G31 G32 G33 dat'!$B$63:$AA$63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dat'!$B$65:$Z$65</c:f>
              <c:numCache>
                <c:formatCode>0.0</c:formatCode>
                <c:ptCount val="25"/>
                <c:pt idx="0">
                  <c:v>0.72</c:v>
                </c:pt>
                <c:pt idx="1">
                  <c:v>0.87</c:v>
                </c:pt>
                <c:pt idx="2">
                  <c:v>2.8</c:v>
                </c:pt>
                <c:pt idx="3">
                  <c:v>2.78</c:v>
                </c:pt>
                <c:pt idx="4">
                  <c:v>2.73</c:v>
                </c:pt>
                <c:pt idx="5">
                  <c:v>2.74</c:v>
                </c:pt>
                <c:pt idx="6">
                  <c:v>2.74</c:v>
                </c:pt>
                <c:pt idx="7">
                  <c:v>2.73</c:v>
                </c:pt>
                <c:pt idx="8">
                  <c:v>2.7199999999999998</c:v>
                </c:pt>
                <c:pt idx="9">
                  <c:v>2.7</c:v>
                </c:pt>
                <c:pt idx="10">
                  <c:v>2.7</c:v>
                </c:pt>
                <c:pt idx="11">
                  <c:v>2.69</c:v>
                </c:pt>
                <c:pt idx="12">
                  <c:v>2.6799999999999997</c:v>
                </c:pt>
                <c:pt idx="13">
                  <c:v>2.67</c:v>
                </c:pt>
                <c:pt idx="14">
                  <c:v>2.66</c:v>
                </c:pt>
                <c:pt idx="15">
                  <c:v>2.65</c:v>
                </c:pt>
                <c:pt idx="16">
                  <c:v>2.65</c:v>
                </c:pt>
                <c:pt idx="17">
                  <c:v>2.65</c:v>
                </c:pt>
                <c:pt idx="18">
                  <c:v>2.65</c:v>
                </c:pt>
                <c:pt idx="19">
                  <c:v>2.65</c:v>
                </c:pt>
                <c:pt idx="20">
                  <c:v>2.65</c:v>
                </c:pt>
                <c:pt idx="21">
                  <c:v>2.65</c:v>
                </c:pt>
                <c:pt idx="22">
                  <c:v>2.65</c:v>
                </c:pt>
                <c:pt idx="23">
                  <c:v>2.65</c:v>
                </c:pt>
                <c:pt idx="24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66-46C5-8B01-998270DE2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/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99441415976843E-2"/>
          <c:y val="7.39044990458812E-2"/>
          <c:w val="0.83481040633706416"/>
          <c:h val="0.81871415504897005"/>
        </c:manualLayout>
      </c:layout>
      <c:lineChart>
        <c:grouping val="standard"/>
        <c:varyColors val="0"/>
        <c:ser>
          <c:idx val="0"/>
          <c:order val="0"/>
          <c:tx>
            <c:v>Sans consolidation budgétaire</c:v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F4-41F2-B7D1-7370EEEC312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'[4]G29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'[4]G29 dat'!$B$12:$AA$12</c:f>
              <c:numCache>
                <c:formatCode>General</c:formatCode>
                <c:ptCount val="26"/>
                <c:pt idx="0">
                  <c:v>115.7</c:v>
                </c:pt>
                <c:pt idx="1">
                  <c:v>118.39007175426582</c:v>
                </c:pt>
                <c:pt idx="2">
                  <c:v>120.95332520448943</c:v>
                </c:pt>
                <c:pt idx="3">
                  <c:v>123.32628992179797</c:v>
                </c:pt>
                <c:pt idx="4">
                  <c:v>125.73418590060636</c:v>
                </c:pt>
                <c:pt idx="5">
                  <c:v>127.95312388299101</c:v>
                </c:pt>
                <c:pt idx="6">
                  <c:v>130.16368935164533</c:v>
                </c:pt>
                <c:pt idx="7">
                  <c:v>132.50473826147498</c:v>
                </c:pt>
                <c:pt idx="8">
                  <c:v>134.84054205722836</c:v>
                </c:pt>
                <c:pt idx="9">
                  <c:v>137.38702710563462</c:v>
                </c:pt>
                <c:pt idx="10">
                  <c:v>139.91380152407089</c:v>
                </c:pt>
                <c:pt idx="11">
                  <c:v>142.45428476476209</c:v>
                </c:pt>
                <c:pt idx="12">
                  <c:v>144.89906108569491</c:v>
                </c:pt>
                <c:pt idx="13">
                  <c:v>147.29296117289735</c:v>
                </c:pt>
                <c:pt idx="14">
                  <c:v>149.72649533480467</c:v>
                </c:pt>
                <c:pt idx="15">
                  <c:v>152.29654499227931</c:v>
                </c:pt>
                <c:pt idx="16">
                  <c:v>155.12203867741079</c:v>
                </c:pt>
                <c:pt idx="17">
                  <c:v>158.104624234413</c:v>
                </c:pt>
                <c:pt idx="18">
                  <c:v>161.32805509625442</c:v>
                </c:pt>
                <c:pt idx="19">
                  <c:v>164.68008585572215</c:v>
                </c:pt>
                <c:pt idx="20">
                  <c:v>168.18102012785337</c:v>
                </c:pt>
                <c:pt idx="21">
                  <c:v>171.86132346993162</c:v>
                </c:pt>
                <c:pt idx="22">
                  <c:v>175.58812516044372</c:v>
                </c:pt>
                <c:pt idx="23">
                  <c:v>179.43372372596687</c:v>
                </c:pt>
                <c:pt idx="24">
                  <c:v>183.36859267385148</c:v>
                </c:pt>
                <c:pt idx="25">
                  <c:v>187.5904481526839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02F4-41F2-B7D1-7370EEEC312B}"/>
            </c:ext>
          </c:extLst>
        </c:ser>
        <c:ser>
          <c:idx val="1"/>
          <c:order val="1"/>
          <c:tx>
            <c:v>hausse productivité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2F4-41F2-B7D1-7370EEEC312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'[4]G29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'[4]G29 dat'!$B$15:$AA$15</c:f>
              <c:numCache>
                <c:formatCode>General</c:formatCode>
                <c:ptCount val="26"/>
                <c:pt idx="0">
                  <c:v>115.7</c:v>
                </c:pt>
                <c:pt idx="1">
                  <c:v>118.39007175426582</c:v>
                </c:pt>
                <c:pt idx="2">
                  <c:v>119.14791132226048</c:v>
                </c:pt>
                <c:pt idx="3">
                  <c:v>119.44401373545202</c:v>
                </c:pt>
                <c:pt idx="4">
                  <c:v>119.55816518353417</c:v>
                </c:pt>
                <c:pt idx="5">
                  <c:v>119.3023637350469</c:v>
                </c:pt>
                <c:pt idx="6">
                  <c:v>118.81666362422878</c:v>
                </c:pt>
                <c:pt idx="7">
                  <c:v>118.06686004244591</c:v>
                </c:pt>
                <c:pt idx="8">
                  <c:v>117.01713304378865</c:v>
                </c:pt>
                <c:pt idx="9">
                  <c:v>115.92383047961343</c:v>
                </c:pt>
                <c:pt idx="10">
                  <c:v>114.62253105915465</c:v>
                </c:pt>
                <c:pt idx="11">
                  <c:v>113.16634502525073</c:v>
                </c:pt>
                <c:pt idx="12">
                  <c:v>111.67430306780828</c:v>
                </c:pt>
                <c:pt idx="13">
                  <c:v>110.20848725659336</c:v>
                </c:pt>
                <c:pt idx="14">
                  <c:v>108.73998486497148</c:v>
                </c:pt>
                <c:pt idx="15">
                  <c:v>107.30732485366556</c:v>
                </c:pt>
                <c:pt idx="16">
                  <c:v>105.95318191601373</c:v>
                </c:pt>
                <c:pt idx="17">
                  <c:v>104.5877751902689</c:v>
                </c:pt>
                <c:pt idx="18">
                  <c:v>103.24569618060492</c:v>
                </c:pt>
                <c:pt idx="19">
                  <c:v>101.88781625874212</c:v>
                </c:pt>
                <c:pt idx="20">
                  <c:v>100.52650336298341</c:v>
                </c:pt>
                <c:pt idx="21">
                  <c:v>99.219522144738178</c:v>
                </c:pt>
                <c:pt idx="22">
                  <c:v>97.803826212707719</c:v>
                </c:pt>
                <c:pt idx="23">
                  <c:v>96.333417824083313</c:v>
                </c:pt>
                <c:pt idx="24">
                  <c:v>94.875568794670869</c:v>
                </c:pt>
                <c:pt idx="25">
                  <c:v>93.54047444671717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F4-41F2-B7D1-7370EEEC312B}"/>
            </c:ext>
          </c:extLst>
        </c:ser>
        <c:ser>
          <c:idx val="4"/>
          <c:order val="2"/>
          <c:tx>
            <c:v>hausse tx emploi</c:v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'[4]G29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'[4]G29 dat'!$B$16:$AA$16</c:f>
              <c:numCache>
                <c:formatCode>General</c:formatCode>
                <c:ptCount val="26"/>
                <c:pt idx="0">
                  <c:v>115.7</c:v>
                </c:pt>
                <c:pt idx="1">
                  <c:v>118.39007175426582</c:v>
                </c:pt>
                <c:pt idx="2">
                  <c:v>120.95332520448943</c:v>
                </c:pt>
                <c:pt idx="3">
                  <c:v>123.32628992179797</c:v>
                </c:pt>
                <c:pt idx="4">
                  <c:v>125.73418590060636</c:v>
                </c:pt>
                <c:pt idx="5">
                  <c:v>126.4122340271654</c:v>
                </c:pt>
                <c:pt idx="6">
                  <c:v>126.72820575789984</c:v>
                </c:pt>
                <c:pt idx="7">
                  <c:v>126.89651918589844</c:v>
                </c:pt>
                <c:pt idx="8">
                  <c:v>126.82000520681926</c:v>
                </c:pt>
                <c:pt idx="9">
                  <c:v>126.57570896754837</c:v>
                </c:pt>
                <c:pt idx="10">
                  <c:v>125.67202999544611</c:v>
                </c:pt>
                <c:pt idx="11">
                  <c:v>124.12756170113055</c:v>
                </c:pt>
                <c:pt idx="12">
                  <c:v>121.86895938598985</c:v>
                </c:pt>
                <c:pt idx="13">
                  <c:v>119.01734388649628</c:v>
                </c:pt>
                <c:pt idx="14">
                  <c:v>115.60295685268569</c:v>
                </c:pt>
                <c:pt idx="15">
                  <c:v>111.82246913062377</c:v>
                </c:pt>
                <c:pt idx="16">
                  <c:v>109.74096663745981</c:v>
                </c:pt>
                <c:pt idx="17">
                  <c:v>107.68731304473167</c:v>
                </c:pt>
                <c:pt idx="18">
                  <c:v>105.68194306552773</c:v>
                </c:pt>
                <c:pt idx="19">
                  <c:v>103.64958706621445</c:v>
                </c:pt>
                <c:pt idx="20">
                  <c:v>101.63550982849512</c:v>
                </c:pt>
                <c:pt idx="21">
                  <c:v>99.669509902270121</c:v>
                </c:pt>
                <c:pt idx="22">
                  <c:v>97.850194739469273</c:v>
                </c:pt>
                <c:pt idx="23">
                  <c:v>96.200099567936576</c:v>
                </c:pt>
                <c:pt idx="24">
                  <c:v>94.713349475237848</c:v>
                </c:pt>
                <c:pt idx="25">
                  <c:v>93.524225807518903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F4-41F2-B7D1-7370EEEC3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871040"/>
        <c:axId val="739874400"/>
        <c:extLst/>
      </c:lineChart>
      <c:catAx>
        <c:axId val="7398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4400"/>
        <c:crosses val="autoZero"/>
        <c:auto val="1"/>
        <c:lblAlgn val="ctr"/>
        <c:lblOffset val="100"/>
        <c:tickLblSkip val="5"/>
        <c:noMultiLvlLbl val="0"/>
      </c:catAx>
      <c:valAx>
        <c:axId val="739874400"/>
        <c:scaling>
          <c:orientation val="minMax"/>
          <c:max val="19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9871040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0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45050137963527E-2"/>
          <c:y val="4.7674361205969268E-2"/>
          <c:w val="0.91910217376674075"/>
          <c:h val="0.71154079217724842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dat'!$A$12</c:f>
              <c:strCache>
                <c:ptCount val="1"/>
                <c:pt idx="0">
                  <c:v>Tendanciel, hausse des recettes sans bouclage macroéconomique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dat'!$B$12:$AA$12</c:f>
              <c:numCache>
                <c:formatCode>0</c:formatCode>
                <c:ptCount val="26"/>
                <c:pt idx="0">
                  <c:v>55.114340888301648</c:v>
                </c:pt>
                <c:pt idx="1">
                  <c:v>54.761079416354228</c:v>
                </c:pt>
                <c:pt idx="2">
                  <c:v>54.96612471720406</c:v>
                </c:pt>
                <c:pt idx="3">
                  <c:v>54.892075228331201</c:v>
                </c:pt>
                <c:pt idx="4">
                  <c:v>54.663973259334178</c:v>
                </c:pt>
                <c:pt idx="5">
                  <c:v>54.483694341936697</c:v>
                </c:pt>
                <c:pt idx="6">
                  <c:v>54.238450237689641</c:v>
                </c:pt>
                <c:pt idx="7">
                  <c:v>54.09302004169038</c:v>
                </c:pt>
                <c:pt idx="8">
                  <c:v>53.968734926618403</c:v>
                </c:pt>
                <c:pt idx="9">
                  <c:v>53.981578873217593</c:v>
                </c:pt>
                <c:pt idx="10">
                  <c:v>53.994560127982268</c:v>
                </c:pt>
                <c:pt idx="11">
                  <c:v>54.023966180141919</c:v>
                </c:pt>
                <c:pt idx="12">
                  <c:v>54.011938376496623</c:v>
                </c:pt>
                <c:pt idx="13">
                  <c:v>53.954842872865086</c:v>
                </c:pt>
                <c:pt idx="14">
                  <c:v>53.879677220501847</c:v>
                </c:pt>
                <c:pt idx="15">
                  <c:v>53.815358797795142</c:v>
                </c:pt>
                <c:pt idx="16">
                  <c:v>53.779278408551122</c:v>
                </c:pt>
                <c:pt idx="17">
                  <c:v>53.769115867976573</c:v>
                </c:pt>
                <c:pt idx="18">
                  <c:v>53.816759799892694</c:v>
                </c:pt>
                <c:pt idx="19">
                  <c:v>53.877321563906854</c:v>
                </c:pt>
                <c:pt idx="20">
                  <c:v>53.948666509911284</c:v>
                </c:pt>
                <c:pt idx="21">
                  <c:v>54.032022091695204</c:v>
                </c:pt>
                <c:pt idx="22">
                  <c:v>54.104582353761877</c:v>
                </c:pt>
                <c:pt idx="23">
                  <c:v>54.191732014043723</c:v>
                </c:pt>
                <c:pt idx="24">
                  <c:v>54.277494422311889</c:v>
                </c:pt>
                <c:pt idx="25">
                  <c:v>54.346498452987632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9-4286-88D7-2C069FBE9955}"/>
            </c:ext>
          </c:extLst>
        </c:ser>
        <c:ser>
          <c:idx val="4"/>
          <c:order val="4"/>
          <c:tx>
            <c:strRef>
              <c:f>'G30 G31 G32 G33 dat'!$A$16</c:f>
              <c:strCache>
                <c:ptCount val="1"/>
                <c:pt idx="0">
                  <c:v>Croissance de la productivité : +2,7 % par 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dat'!$B$16:$AA$16</c:f>
              <c:numCache>
                <c:formatCode>0</c:formatCode>
                <c:ptCount val="26"/>
                <c:pt idx="1">
                  <c:v>54.761079416354228</c:v>
                </c:pt>
                <c:pt idx="2">
                  <c:v>54.480981079053656</c:v>
                </c:pt>
                <c:pt idx="3">
                  <c:v>53.898584114444049</c:v>
                </c:pt>
                <c:pt idx="4">
                  <c:v>53.32017790616068</c:v>
                </c:pt>
                <c:pt idx="5">
                  <c:v>52.87255504513471</c:v>
                </c:pt>
                <c:pt idx="6">
                  <c:v>52.40933012454807</c:v>
                </c:pt>
                <c:pt idx="7">
                  <c:v>52.03954224640021</c:v>
                </c:pt>
                <c:pt idx="8">
                  <c:v>51.659138198965415</c:v>
                </c:pt>
                <c:pt idx="9">
                  <c:v>51.43519151492773</c:v>
                </c:pt>
                <c:pt idx="10">
                  <c:v>51.208217603203757</c:v>
                </c:pt>
                <c:pt idx="11">
                  <c:v>50.948470511791555</c:v>
                </c:pt>
                <c:pt idx="12">
                  <c:v>50.691299501553253</c:v>
                </c:pt>
                <c:pt idx="13">
                  <c:v>50.5435747780299</c:v>
                </c:pt>
                <c:pt idx="14">
                  <c:v>50.280602002478311</c:v>
                </c:pt>
                <c:pt idx="15">
                  <c:v>50.063912919651308</c:v>
                </c:pt>
                <c:pt idx="16">
                  <c:v>49.932552223182718</c:v>
                </c:pt>
                <c:pt idx="17">
                  <c:v>49.816607774926844</c:v>
                </c:pt>
                <c:pt idx="18">
                  <c:v>49.669524210426772</c:v>
                </c:pt>
                <c:pt idx="19">
                  <c:v>49.637794810219638</c:v>
                </c:pt>
                <c:pt idx="20">
                  <c:v>49.603955773818498</c:v>
                </c:pt>
                <c:pt idx="21">
                  <c:v>49.592838584985429</c:v>
                </c:pt>
                <c:pt idx="22">
                  <c:v>49.416079577180199</c:v>
                </c:pt>
                <c:pt idx="23">
                  <c:v>49.346470197233835</c:v>
                </c:pt>
                <c:pt idx="24">
                  <c:v>49.378979979627708</c:v>
                </c:pt>
                <c:pt idx="25">
                  <c:v>49.346564793041608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AC99-4286-88D7-2C069FBE9955}"/>
            </c:ext>
          </c:extLst>
        </c:ser>
        <c:ser>
          <c:idx val="5"/>
          <c:order val="5"/>
          <c:tx>
            <c:strRef>
              <c:f>'G30 G31 G32 G33 dat'!$A$17</c:f>
              <c:strCache>
                <c:ptCount val="1"/>
                <c:pt idx="0">
                  <c:v>Taux d'emploi : 87 % en 2050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dat'!$B$11:$AA$11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dat'!$B$17:$AA$17</c:f>
              <c:numCache>
                <c:formatCode>0</c:formatCode>
                <c:ptCount val="26"/>
                <c:pt idx="1">
                  <c:v>54.761079416354228</c:v>
                </c:pt>
                <c:pt idx="2">
                  <c:v>54.96612471720406</c:v>
                </c:pt>
                <c:pt idx="3">
                  <c:v>54.892075228331201</c:v>
                </c:pt>
                <c:pt idx="4">
                  <c:v>54.663973259334178</c:v>
                </c:pt>
                <c:pt idx="5">
                  <c:v>53.930839357384315</c:v>
                </c:pt>
                <c:pt idx="6">
                  <c:v>53.059274735070289</c:v>
                </c:pt>
                <c:pt idx="7">
                  <c:v>52.475101668953791</c:v>
                </c:pt>
                <c:pt idx="8">
                  <c:v>51.902560874724223</c:v>
                </c:pt>
                <c:pt idx="9">
                  <c:v>51.500588029913075</c:v>
                </c:pt>
                <c:pt idx="10">
                  <c:v>50.98244686976652</c:v>
                </c:pt>
                <c:pt idx="11">
                  <c:v>50.489470435999742</c:v>
                </c:pt>
                <c:pt idx="12">
                  <c:v>49.918561624432883</c:v>
                </c:pt>
                <c:pt idx="13">
                  <c:v>49.344862514228808</c:v>
                </c:pt>
                <c:pt idx="14">
                  <c:v>48.771821160664693</c:v>
                </c:pt>
                <c:pt idx="15">
                  <c:v>48.163446353086442</c:v>
                </c:pt>
                <c:pt idx="16">
                  <c:v>48.226489701007203</c:v>
                </c:pt>
                <c:pt idx="17">
                  <c:v>48.435576675646516</c:v>
                </c:pt>
                <c:pt idx="18">
                  <c:v>48.502991248255924</c:v>
                </c:pt>
                <c:pt idx="19">
                  <c:v>48.562006573349095</c:v>
                </c:pt>
                <c:pt idx="20">
                  <c:v>48.624631305273944</c:v>
                </c:pt>
                <c:pt idx="21">
                  <c:v>48.663559121572334</c:v>
                </c:pt>
                <c:pt idx="22">
                  <c:v>48.754402346709909</c:v>
                </c:pt>
                <c:pt idx="23">
                  <c:v>48.878636157555178</c:v>
                </c:pt>
                <c:pt idx="24">
                  <c:v>49.035977727510499</c:v>
                </c:pt>
                <c:pt idx="25">
                  <c:v>49.215570944903021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AC99-4286-88D7-2C069FBE9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'G30 G31 G32 G33 dat'!$A$14</c15:sqref>
                        </c15:formulaRef>
                      </c:ext>
                    </c:extLst>
                    <c:strCache>
                      <c:ptCount val="1"/>
                      <c:pt idx="0">
                        <c:v>Hausse des recettes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dat'!$B$11:$AA$11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dat'!$B$14:$AA$14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54.758649970674853</c:v>
                      </c:pt>
                      <c:pt idx="2">
                        <c:v>54.956777674259136</c:v>
                      </c:pt>
                      <c:pt idx="3">
                        <c:v>55.01859062949125</c:v>
                      </c:pt>
                      <c:pt idx="4">
                        <c:v>54.960274303441075</c:v>
                      </c:pt>
                      <c:pt idx="5">
                        <c:v>54.970471630344385</c:v>
                      </c:pt>
                      <c:pt idx="6">
                        <c:v>54.919723522023993</c:v>
                      </c:pt>
                      <c:pt idx="7">
                        <c:v>54.940765335091648</c:v>
                      </c:pt>
                      <c:pt idx="8">
                        <c:v>54.800563302128701</c:v>
                      </c:pt>
                      <c:pt idx="9">
                        <c:v>54.724693651828126</c:v>
                      </c:pt>
                      <c:pt idx="10">
                        <c:v>54.58701829309144</c:v>
                      </c:pt>
                      <c:pt idx="11">
                        <c:v>54.41953902199036</c:v>
                      </c:pt>
                      <c:pt idx="12">
                        <c:v>54.249427245084796</c:v>
                      </c:pt>
                      <c:pt idx="13">
                        <c:v>54.073543732345613</c:v>
                      </c:pt>
                      <c:pt idx="14">
                        <c:v>53.919210590451378</c:v>
                      </c:pt>
                      <c:pt idx="15">
                        <c:v>53.815358797795142</c:v>
                      </c:pt>
                      <c:pt idx="16">
                        <c:v>53.779278408551122</c:v>
                      </c:pt>
                      <c:pt idx="17">
                        <c:v>53.769115867976566</c:v>
                      </c:pt>
                      <c:pt idx="18">
                        <c:v>53.816759799892694</c:v>
                      </c:pt>
                      <c:pt idx="19">
                        <c:v>53.877321563906854</c:v>
                      </c:pt>
                      <c:pt idx="20">
                        <c:v>53.948666509911277</c:v>
                      </c:pt>
                      <c:pt idx="21">
                        <c:v>54.032022091695204</c:v>
                      </c:pt>
                      <c:pt idx="22">
                        <c:v>54.104582353761877</c:v>
                      </c:pt>
                      <c:pt idx="23">
                        <c:v>54.19173201404373</c:v>
                      </c:pt>
                      <c:pt idx="24">
                        <c:v>54.277494422311889</c:v>
                      </c:pt>
                      <c:pt idx="25">
                        <c:v>54.346498452987632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AC99-4286-88D7-2C069FBE9955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dat'!$A$15</c15:sqref>
                        </c15:formulaRef>
                      </c:ext>
                    </c:extLst>
                    <c:strCache>
                      <c:ptCount val="1"/>
                      <c:pt idx="0">
                        <c:v>Baisse des dépenses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dat'!$B$11:$AA$11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dat'!$B$15:$AA$15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54.758649970674853</c:v>
                      </c:pt>
                      <c:pt idx="2">
                        <c:v>54.279647483354509</c:v>
                      </c:pt>
                      <c:pt idx="3">
                        <c:v>53.535523820583855</c:v>
                      </c:pt>
                      <c:pt idx="4">
                        <c:v>52.674811101505099</c:v>
                      </c:pt>
                      <c:pt idx="5">
                        <c:v>51.875081813215964</c:v>
                      </c:pt>
                      <c:pt idx="6">
                        <c:v>51.009118712270812</c:v>
                      </c:pt>
                      <c:pt idx="7">
                        <c:v>50.908463261765206</c:v>
                      </c:pt>
                      <c:pt idx="8">
                        <c:v>50.750996088857342</c:v>
                      </c:pt>
                      <c:pt idx="9">
                        <c:v>50.628457019878027</c:v>
                      </c:pt>
                      <c:pt idx="10">
                        <c:v>50.433122815774468</c:v>
                      </c:pt>
                      <c:pt idx="11">
                        <c:v>50.201799031304979</c:v>
                      </c:pt>
                      <c:pt idx="12">
                        <c:v>49.988397735689169</c:v>
                      </c:pt>
                      <c:pt idx="13">
                        <c:v>49.786849528296692</c:v>
                      </c:pt>
                      <c:pt idx="14">
                        <c:v>49.619883902724581</c:v>
                      </c:pt>
                      <c:pt idx="15">
                        <c:v>49.512378112848182</c:v>
                      </c:pt>
                      <c:pt idx="16">
                        <c:v>49.479182647564343</c:v>
                      </c:pt>
                      <c:pt idx="17">
                        <c:v>49.469832685717869</c:v>
                      </c:pt>
                      <c:pt idx="18">
                        <c:v>49.51366709330172</c:v>
                      </c:pt>
                      <c:pt idx="19">
                        <c:v>49.569386446029952</c:v>
                      </c:pt>
                      <c:pt idx="20">
                        <c:v>49.635026776633055</c:v>
                      </c:pt>
                      <c:pt idx="21">
                        <c:v>49.711717393871325</c:v>
                      </c:pt>
                      <c:pt idx="22">
                        <c:v>49.778475866018873</c:v>
                      </c:pt>
                      <c:pt idx="23">
                        <c:v>49.858657193964568</c:v>
                      </c:pt>
                      <c:pt idx="24">
                        <c:v>49.937562192108246</c:v>
                      </c:pt>
                      <c:pt idx="25">
                        <c:v>50.001048782822338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C99-4286-88D7-2C069FBE9955}"/>
                  </c:ext>
                </c:extLst>
              </c15:ser>
            </c15:filteredLineSeries>
            <c15:filteredLineSeries>
              <c15:ser>
                <c:idx val="1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dat'!$A$13</c15:sqref>
                        </c15:formulaRef>
                      </c:ext>
                    </c:extLst>
                    <c:strCache>
                      <c:ptCount val="1"/>
                      <c:pt idx="0">
                        <c:v>Baisse des dépenses sans bouclage macroéconomique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dat'!$B$11:$AA$11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dat'!$B$13:$AA$13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54.761079416354228</c:v>
                      </c:pt>
                      <c:pt idx="2">
                        <c:v>54.187918944841527</c:v>
                      </c:pt>
                      <c:pt idx="3">
                        <c:v>53.319949032193179</c:v>
                      </c:pt>
                      <c:pt idx="4">
                        <c:v>52.270152378045715</c:v>
                      </c:pt>
                      <c:pt idx="5">
                        <c:v>51.229907105703944</c:v>
                      </c:pt>
                      <c:pt idx="6">
                        <c:v>50.071165812498911</c:v>
                      </c:pt>
                      <c:pt idx="7">
                        <c:v>49.836678282748089</c:v>
                      </c:pt>
                      <c:pt idx="8">
                        <c:v>49.609017551378017</c:v>
                      </c:pt>
                      <c:pt idx="9">
                        <c:v>49.541393895430488</c:v>
                      </c:pt>
                      <c:pt idx="10">
                        <c:v>49.480763652792874</c:v>
                      </c:pt>
                      <c:pt idx="11">
                        <c:v>49.475203160435605</c:v>
                      </c:pt>
                      <c:pt idx="12">
                        <c:v>49.496558589492395</c:v>
                      </c:pt>
                      <c:pt idx="13">
                        <c:v>49.49390887815661</c:v>
                      </c:pt>
                      <c:pt idx="14">
                        <c:v>49.472754524456803</c:v>
                      </c:pt>
                      <c:pt idx="15">
                        <c:v>49.46736706651761</c:v>
                      </c:pt>
                      <c:pt idx="16">
                        <c:v>49.460003985926178</c:v>
                      </c:pt>
                      <c:pt idx="17">
                        <c:v>49.457235428718718</c:v>
                      </c:pt>
                      <c:pt idx="18">
                        <c:v>49.501151490431262</c:v>
                      </c:pt>
                      <c:pt idx="19">
                        <c:v>49.554896434841147</c:v>
                      </c:pt>
                      <c:pt idx="20">
                        <c:v>49.619509886898093</c:v>
                      </c:pt>
                      <c:pt idx="21">
                        <c:v>49.705329114802574</c:v>
                      </c:pt>
                      <c:pt idx="22">
                        <c:v>49.788425709146473</c:v>
                      </c:pt>
                      <c:pt idx="23">
                        <c:v>49.896919935926434</c:v>
                      </c:pt>
                      <c:pt idx="24">
                        <c:v>50.008099379398814</c:v>
                      </c:pt>
                      <c:pt idx="25">
                        <c:v>50.097029408124136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C99-4286-88D7-2C069FBE9955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56.5"/>
          <c:min val="4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063518529360492"/>
          <c:w val="0.99928253583686677"/>
          <c:h val="0.15895105384799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45050137963527E-2"/>
          <c:y val="4.7674361205969268E-2"/>
          <c:w val="0.91910217376674075"/>
          <c:h val="0.70358927077598588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dat'!$A$21</c:f>
              <c:strCache>
                <c:ptCount val="1"/>
                <c:pt idx="0">
                  <c:v>Tendanciel, baisse des dépenses sans bouclage macroéconomique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dat'!$B$21:$AA$21</c:f>
              <c:numCache>
                <c:formatCode>0</c:formatCode>
                <c:ptCount val="26"/>
                <c:pt idx="0">
                  <c:v>52.211984663610458</c:v>
                </c:pt>
                <c:pt idx="1">
                  <c:v>52.29999999999999</c:v>
                </c:pt>
                <c:pt idx="2">
                  <c:v>52.047990701817838</c:v>
                </c:pt>
                <c:pt idx="3">
                  <c:v>52.017480878772901</c:v>
                </c:pt>
                <c:pt idx="4">
                  <c:v>51.965779546847642</c:v>
                </c:pt>
                <c:pt idx="5">
                  <c:v>51.928422246061032</c:v>
                </c:pt>
                <c:pt idx="6">
                  <c:v>51.908255507993694</c:v>
                </c:pt>
                <c:pt idx="7">
                  <c:v>51.875508592517974</c:v>
                </c:pt>
                <c:pt idx="8">
                  <c:v>51.833321234550922</c:v>
                </c:pt>
                <c:pt idx="9">
                  <c:v>51.807281535590846</c:v>
                </c:pt>
                <c:pt idx="10">
                  <c:v>51.778129389911619</c:v>
                </c:pt>
                <c:pt idx="11">
                  <c:v>51.742223669941403</c:v>
                </c:pt>
                <c:pt idx="12">
                  <c:v>51.71684160894403</c:v>
                </c:pt>
                <c:pt idx="13">
                  <c:v>51.693710542498039</c:v>
                </c:pt>
                <c:pt idx="14">
                  <c:v>51.6640511335657</c:v>
                </c:pt>
                <c:pt idx="15">
                  <c:v>51.631438739152649</c:v>
                </c:pt>
                <c:pt idx="16">
                  <c:v>51.605889375292868</c:v>
                </c:pt>
                <c:pt idx="17">
                  <c:v>51.581714049408347</c:v>
                </c:pt>
                <c:pt idx="18">
                  <c:v>51.552833604855444</c:v>
                </c:pt>
                <c:pt idx="19">
                  <c:v>51.536560042312971</c:v>
                </c:pt>
                <c:pt idx="20">
                  <c:v>51.521242842774569</c:v>
                </c:pt>
                <c:pt idx="21">
                  <c:v>51.504537493144362</c:v>
                </c:pt>
                <c:pt idx="22">
                  <c:v>51.501442127350515</c:v>
                </c:pt>
                <c:pt idx="23">
                  <c:v>51.498082414493055</c:v>
                </c:pt>
                <c:pt idx="24">
                  <c:v>51.50330649755184</c:v>
                </c:pt>
                <c:pt idx="25">
                  <c:v>51.494805903379806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7-4D83-8AA2-97D76A0406A9}"/>
            </c:ext>
          </c:extLst>
        </c:ser>
        <c:ser>
          <c:idx val="4"/>
          <c:order val="4"/>
          <c:tx>
            <c:strRef>
              <c:f>'G30 G31 G32 G33 dat'!$A$25</c:f>
              <c:strCache>
                <c:ptCount val="1"/>
                <c:pt idx="0">
                  <c:v>Croissance de la productivité : +2,7 % par 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dat'!$B$25:$AA$25</c:f>
              <c:numCache>
                <c:formatCode>0</c:formatCode>
                <c:ptCount val="26"/>
                <c:pt idx="1">
                  <c:v>52.29999999999999</c:v>
                </c:pt>
                <c:pt idx="2">
                  <c:v>51.985768588808476</c:v>
                </c:pt>
                <c:pt idx="3">
                  <c:v>51.881216973353929</c:v>
                </c:pt>
                <c:pt idx="4">
                  <c:v>51.77840097500814</c:v>
                </c:pt>
                <c:pt idx="5">
                  <c:v>51.701419315850451</c:v>
                </c:pt>
                <c:pt idx="6">
                  <c:v>51.642721987170546</c:v>
                </c:pt>
                <c:pt idx="7">
                  <c:v>51.581273280825336</c:v>
                </c:pt>
                <c:pt idx="8">
                  <c:v>51.520335921488979</c:v>
                </c:pt>
                <c:pt idx="9">
                  <c:v>51.489825915939711</c:v>
                </c:pt>
                <c:pt idx="10">
                  <c:v>51.462478515826149</c:v>
                </c:pt>
                <c:pt idx="11">
                  <c:v>51.427523550747722</c:v>
                </c:pt>
                <c:pt idx="12">
                  <c:v>51.404738034509698</c:v>
                </c:pt>
                <c:pt idx="13">
                  <c:v>51.408305075488329</c:v>
                </c:pt>
                <c:pt idx="14">
                  <c:v>51.385585628131501</c:v>
                </c:pt>
                <c:pt idx="15">
                  <c:v>51.367277769591034</c:v>
                </c:pt>
                <c:pt idx="16">
                  <c:v>51.371409423673377</c:v>
                </c:pt>
                <c:pt idx="17">
                  <c:v>51.379146037258373</c:v>
                </c:pt>
                <c:pt idx="18">
                  <c:v>51.367503805855051</c:v>
                </c:pt>
                <c:pt idx="19">
                  <c:v>51.380460365282673</c:v>
                </c:pt>
                <c:pt idx="20">
                  <c:v>51.393547215612614</c:v>
                </c:pt>
                <c:pt idx="21">
                  <c:v>51.39831771018941</c:v>
                </c:pt>
                <c:pt idx="22">
                  <c:v>51.371532987990022</c:v>
                </c:pt>
                <c:pt idx="23">
                  <c:v>51.363641648595014</c:v>
                </c:pt>
                <c:pt idx="24">
                  <c:v>51.376756647656642</c:v>
                </c:pt>
                <c:pt idx="25">
                  <c:v>51.369044212708239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917-4D83-8AA2-97D76A0406A9}"/>
            </c:ext>
          </c:extLst>
        </c:ser>
        <c:ser>
          <c:idx val="5"/>
          <c:order val="5"/>
          <c:tx>
            <c:strRef>
              <c:f>'G30 G31 G32 G33 dat'!$A$26</c:f>
              <c:strCache>
                <c:ptCount val="1"/>
                <c:pt idx="0">
                  <c:v>Taux d'emploi : 87 % en 2050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dat'!$B$20:$AA$20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dat'!$B$26:$AA$26</c:f>
              <c:numCache>
                <c:formatCode>0</c:formatCode>
                <c:ptCount val="26"/>
                <c:pt idx="1">
                  <c:v>52.29999999999999</c:v>
                </c:pt>
                <c:pt idx="2">
                  <c:v>52.047990701817838</c:v>
                </c:pt>
                <c:pt idx="3">
                  <c:v>52.017480878772901</c:v>
                </c:pt>
                <c:pt idx="4">
                  <c:v>51.965779546847642</c:v>
                </c:pt>
                <c:pt idx="5">
                  <c:v>51.883432631741641</c:v>
                </c:pt>
                <c:pt idx="6">
                  <c:v>51.795872469949074</c:v>
                </c:pt>
                <c:pt idx="7">
                  <c:v>51.72444544369084</c:v>
                </c:pt>
                <c:pt idx="8">
                  <c:v>51.634668640040218</c:v>
                </c:pt>
                <c:pt idx="9">
                  <c:v>51.5706102748929</c:v>
                </c:pt>
                <c:pt idx="10">
                  <c:v>51.494642356780631</c:v>
                </c:pt>
                <c:pt idx="11">
                  <c:v>51.434791607868625</c:v>
                </c:pt>
                <c:pt idx="12">
                  <c:v>51.390081926215188</c:v>
                </c:pt>
                <c:pt idx="13">
                  <c:v>51.365876789032605</c:v>
                </c:pt>
                <c:pt idx="14">
                  <c:v>51.348823827480274</c:v>
                </c:pt>
                <c:pt idx="15">
                  <c:v>51.325356266653955</c:v>
                </c:pt>
                <c:pt idx="16">
                  <c:v>51.197289783854281</c:v>
                </c:pt>
                <c:pt idx="17">
                  <c:v>51.264049581409921</c:v>
                </c:pt>
                <c:pt idx="18">
                  <c:v>51.289721602037652</c:v>
                </c:pt>
                <c:pt idx="19">
                  <c:v>51.335030183304397</c:v>
                </c:pt>
                <c:pt idx="20">
                  <c:v>51.371644819290097</c:v>
                </c:pt>
                <c:pt idx="21">
                  <c:v>51.435501048442745</c:v>
                </c:pt>
                <c:pt idx="22">
                  <c:v>51.495424229601305</c:v>
                </c:pt>
                <c:pt idx="23">
                  <c:v>51.542332029388596</c:v>
                </c:pt>
                <c:pt idx="24">
                  <c:v>51.590024555796255</c:v>
                </c:pt>
                <c:pt idx="25">
                  <c:v>51.617308292749996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5917-4D83-8AA2-97D76A040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'G30 G31 G32 G33 dat'!$A$22</c15:sqref>
                        </c15:formulaRef>
                      </c:ext>
                    </c:extLst>
                    <c:strCache>
                      <c:ptCount val="1"/>
                      <c:pt idx="0">
                        <c:v>Hausse des recettes sans bouclage macroéconomique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dat'!$B$20:$AA$20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dat'!$B$22:$AA$22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52.3</c:v>
                      </c:pt>
                      <c:pt idx="2">
                        <c:v>52.974014362546413</c:v>
                      </c:pt>
                      <c:pt idx="3">
                        <c:v>53.792013140037056</c:v>
                      </c:pt>
                      <c:pt idx="4">
                        <c:v>54.6123307721411</c:v>
                      </c:pt>
                      <c:pt idx="5">
                        <c:v>55.433186187237567</c:v>
                      </c:pt>
                      <c:pt idx="6">
                        <c:v>56.263633984811143</c:v>
                      </c:pt>
                      <c:pt idx="7">
                        <c:v>56.219025696295923</c:v>
                      </c:pt>
                      <c:pt idx="8">
                        <c:v>56.177496738314666</c:v>
                      </c:pt>
                      <c:pt idx="9">
                        <c:v>56.140313575243567</c:v>
                      </c:pt>
                      <c:pt idx="10">
                        <c:v>56.105445181225143</c:v>
                      </c:pt>
                      <c:pt idx="11">
                        <c:v>56.074983011734105</c:v>
                      </c:pt>
                      <c:pt idx="12">
                        <c:v>56.04688774616784</c:v>
                      </c:pt>
                      <c:pt idx="13">
                        <c:v>56.020566558043868</c:v>
                      </c:pt>
                      <c:pt idx="14">
                        <c:v>55.995975088617797</c:v>
                      </c:pt>
                      <c:pt idx="15">
                        <c:v>55.973468302948355</c:v>
                      </c:pt>
                      <c:pt idx="16">
                        <c:v>55.956236865203834</c:v>
                      </c:pt>
                      <c:pt idx="17">
                        <c:v>55.940277332756416</c:v>
                      </c:pt>
                      <c:pt idx="18">
                        <c:v>55.925691481575278</c:v>
                      </c:pt>
                      <c:pt idx="19">
                        <c:v>55.912383366994142</c:v>
                      </c:pt>
                      <c:pt idx="20">
                        <c:v>55.900159258284205</c:v>
                      </c:pt>
                      <c:pt idx="21">
                        <c:v>55.893363616845257</c:v>
                      </c:pt>
                      <c:pt idx="22">
                        <c:v>55.887175531433307</c:v>
                      </c:pt>
                      <c:pt idx="23">
                        <c:v>55.881600771754158</c:v>
                      </c:pt>
                      <c:pt idx="24">
                        <c:v>55.876575738022424</c:v>
                      </c:pt>
                      <c:pt idx="25">
                        <c:v>55.87212585158607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5917-4D83-8AA2-97D76A0406A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dat'!$A$23</c15:sqref>
                        </c15:formulaRef>
                      </c:ext>
                    </c:extLst>
                    <c:strCache>
                      <c:ptCount val="1"/>
                      <c:pt idx="0">
                        <c:v>Hausse des recettes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dat'!$B$20:$AA$20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dat'!$B$23:$AA$23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52.29999999999999</c:v>
                      </c:pt>
                      <c:pt idx="2">
                        <c:v>52.80319459038413</c:v>
                      </c:pt>
                      <c:pt idx="3">
                        <c:v>53.516617964948608</c:v>
                      </c:pt>
                      <c:pt idx="4">
                        <c:v>54.188571635795157</c:v>
                      </c:pt>
                      <c:pt idx="5">
                        <c:v>54.864612118419188</c:v>
                      </c:pt>
                      <c:pt idx="6">
                        <c:v>55.547597072027742</c:v>
                      </c:pt>
                      <c:pt idx="7">
                        <c:v>55.513600032539856</c:v>
                      </c:pt>
                      <c:pt idx="8">
                        <c:v>55.510179535272719</c:v>
                      </c:pt>
                      <c:pt idx="9">
                        <c:v>55.574571659917183</c:v>
                      </c:pt>
                      <c:pt idx="10">
                        <c:v>55.678559962632903</c:v>
                      </c:pt>
                      <c:pt idx="11">
                        <c:v>55.819797204658407</c:v>
                      </c:pt>
                      <c:pt idx="12">
                        <c:v>55.936224574276437</c:v>
                      </c:pt>
                      <c:pt idx="13">
                        <c:v>56.018986266591078</c:v>
                      </c:pt>
                      <c:pt idx="14">
                        <c:v>56.058617107938687</c:v>
                      </c:pt>
                      <c:pt idx="15">
                        <c:v>56.059063334197155</c:v>
                      </c:pt>
                      <c:pt idx="16">
                        <c:v>56.031322999204768</c:v>
                      </c:pt>
                      <c:pt idx="17">
                        <c:v>56.005074532030875</c:v>
                      </c:pt>
                      <c:pt idx="18">
                        <c:v>55.97371746141949</c:v>
                      </c:pt>
                      <c:pt idx="19">
                        <c:v>55.956048368798427</c:v>
                      </c:pt>
                      <c:pt idx="20">
                        <c:v>55.939417651545632</c:v>
                      </c:pt>
                      <c:pt idx="21">
                        <c:v>55.921279744181277</c:v>
                      </c:pt>
                      <c:pt idx="22">
                        <c:v>55.917918937058367</c:v>
                      </c:pt>
                      <c:pt idx="23">
                        <c:v>55.914271113940117</c:v>
                      </c:pt>
                      <c:pt idx="24">
                        <c:v>55.919943185263463</c:v>
                      </c:pt>
                      <c:pt idx="25">
                        <c:v>55.91071362748422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917-4D83-8AA2-97D76A0406A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dat'!$A$24</c15:sqref>
                        </c15:formulaRef>
                      </c:ext>
                    </c:extLst>
                    <c:strCache>
                      <c:ptCount val="1"/>
                      <c:pt idx="0">
                        <c:v>Baisse des dépenses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dat'!$B$20:$AA$20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dat'!$B$24:$AA$24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52.29999999999999</c:v>
                      </c:pt>
                      <c:pt idx="2">
                        <c:v>51.983445685215145</c:v>
                      </c:pt>
                      <c:pt idx="3">
                        <c:v>51.884685883905782</c:v>
                      </c:pt>
                      <c:pt idx="4">
                        <c:v>51.762216093940317</c:v>
                      </c:pt>
                      <c:pt idx="5">
                        <c:v>51.652296371764649</c:v>
                      </c:pt>
                      <c:pt idx="6">
                        <c:v>51.553676991085794</c:v>
                      </c:pt>
                      <c:pt idx="7">
                        <c:v>51.527479724755999</c:v>
                      </c:pt>
                      <c:pt idx="8">
                        <c:v>51.511019348914232</c:v>
                      </c:pt>
                      <c:pt idx="9">
                        <c:v>51.527647099788474</c:v>
                      </c:pt>
                      <c:pt idx="10">
                        <c:v>51.556350161433031</c:v>
                      </c:pt>
                      <c:pt idx="11">
                        <c:v>51.596265564733443</c:v>
                      </c:pt>
                      <c:pt idx="12">
                        <c:v>51.630168082712771</c:v>
                      </c:pt>
                      <c:pt idx="13">
                        <c:v>51.650719820854285</c:v>
                      </c:pt>
                      <c:pt idx="14">
                        <c:v>51.649805272661354</c:v>
                      </c:pt>
                      <c:pt idx="15">
                        <c:v>51.631438739152649</c:v>
                      </c:pt>
                      <c:pt idx="16">
                        <c:v>51.605889375292868</c:v>
                      </c:pt>
                      <c:pt idx="17">
                        <c:v>51.581714049408347</c:v>
                      </c:pt>
                      <c:pt idx="18">
                        <c:v>51.552833604855444</c:v>
                      </c:pt>
                      <c:pt idx="19">
                        <c:v>51.536560042312971</c:v>
                      </c:pt>
                      <c:pt idx="20">
                        <c:v>51.521242842774569</c:v>
                      </c:pt>
                      <c:pt idx="21">
                        <c:v>51.504537493144362</c:v>
                      </c:pt>
                      <c:pt idx="22">
                        <c:v>51.501442127350515</c:v>
                      </c:pt>
                      <c:pt idx="23">
                        <c:v>51.498082414493055</c:v>
                      </c:pt>
                      <c:pt idx="24">
                        <c:v>51.50330649755184</c:v>
                      </c:pt>
                      <c:pt idx="25">
                        <c:v>51.494805903379806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917-4D83-8AA2-97D76A0406A9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  <c:max val="56.5"/>
          <c:min val="4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3063518529360492"/>
          <c:w val="0.95552185207618279"/>
          <c:h val="0.15895105384799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481001413284882E-2"/>
          <c:y val="6.4336378579402304E-2"/>
          <c:w val="0.90406622249141932"/>
          <c:h val="0.712012937334907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dat'!$A$69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dat'!$B$68:$AA$68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dat'!$B$69:$AA$69</c:f>
              <c:numCache>
                <c:formatCode>0.0</c:formatCode>
                <c:ptCount val="26"/>
                <c:pt idx="0">
                  <c:v>0.9300000000000086</c:v>
                </c:pt>
                <c:pt idx="1">
                  <c:v>0.69999999999998952</c:v>
                </c:pt>
                <c:pt idx="2">
                  <c:v>1.2263944945263505</c:v>
                </c:pt>
                <c:pt idx="3">
                  <c:v>1.4114648320785683</c:v>
                </c:pt>
                <c:pt idx="4">
                  <c:v>1.3265846457823693</c:v>
                </c:pt>
                <c:pt idx="5">
                  <c:v>1.3858997466954515</c:v>
                </c:pt>
                <c:pt idx="6">
                  <c:v>1.2673143106473717</c:v>
                </c:pt>
                <c:pt idx="7">
                  <c:v>1.1260039602838612</c:v>
                </c:pt>
                <c:pt idx="8">
                  <c:v>1.0751515004406409</c:v>
                </c:pt>
                <c:pt idx="9">
                  <c:v>0.87480359467366764</c:v>
                </c:pt>
                <c:pt idx="10">
                  <c:v>0.8976768808392821</c:v>
                </c:pt>
                <c:pt idx="11">
                  <c:v>0.89319979139510508</c:v>
                </c:pt>
                <c:pt idx="12">
                  <c:v>0.94857437362749764</c:v>
                </c:pt>
                <c:pt idx="13">
                  <c:v>0.99978285283974788</c:v>
                </c:pt>
                <c:pt idx="14">
                  <c:v>1.0058922195342435</c:v>
                </c:pt>
                <c:pt idx="15">
                  <c:v>0.9301939267278847</c:v>
                </c:pt>
                <c:pt idx="16">
                  <c:v>0.77744653271871744</c:v>
                </c:pt>
                <c:pt idx="17">
                  <c:v>0.71179137169790074</c:v>
                </c:pt>
                <c:pt idx="18">
                  <c:v>0.60182327754110254</c:v>
                </c:pt>
                <c:pt idx="19">
                  <c:v>0.56199303533410738</c:v>
                </c:pt>
                <c:pt idx="20">
                  <c:v>0.51401415555429875</c:v>
                </c:pt>
                <c:pt idx="21">
                  <c:v>0.4381297754936897</c:v>
                </c:pt>
                <c:pt idx="22">
                  <c:v>0.44732946271910379</c:v>
                </c:pt>
                <c:pt idx="23">
                  <c:v>0.42361925067018191</c:v>
                </c:pt>
                <c:pt idx="24">
                  <c:v>0.43026096636391564</c:v>
                </c:pt>
                <c:pt idx="25">
                  <c:v>0.36705770126497228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E31-4267-81C0-02E34DB75A9F}"/>
            </c:ext>
          </c:extLst>
        </c:ser>
        <c:ser>
          <c:idx val="4"/>
          <c:order val="4"/>
          <c:tx>
            <c:strRef>
              <c:f>'G30 G31 G32 G33 dat'!$A$73</c:f>
              <c:strCache>
                <c:ptCount val="1"/>
                <c:pt idx="0">
                  <c:v>Croissance de la productivité : +2,7 % par 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dat'!$B$68:$AA$68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dat'!$B$73:$AA$73</c:f>
              <c:numCache>
                <c:formatCode>0.0</c:formatCode>
                <c:ptCount val="26"/>
                <c:pt idx="1">
                  <c:v>0.69999999999998952</c:v>
                </c:pt>
                <c:pt idx="2">
                  <c:v>3.0769134060709025</c:v>
                </c:pt>
                <c:pt idx="3">
                  <c:v>3.1915705209223377</c:v>
                </c:pt>
                <c:pt idx="4">
                  <c:v>3.0905158671537647</c:v>
                </c:pt>
                <c:pt idx="5">
                  <c:v>3.1659216235811138</c:v>
                </c:pt>
                <c:pt idx="6">
                  <c:v>3.1044211357614149</c:v>
                </c:pt>
                <c:pt idx="7">
                  <c:v>3.0488475173564566</c:v>
                </c:pt>
                <c:pt idx="8">
                  <c:v>3.0667883767438564</c:v>
                </c:pt>
                <c:pt idx="9">
                  <c:v>2.9209305391258322</c:v>
                </c:pt>
                <c:pt idx="10">
                  <c:v>2.9857147270982765</c:v>
                </c:pt>
                <c:pt idx="11">
                  <c:v>2.9876949292461541</c:v>
                </c:pt>
                <c:pt idx="12">
                  <c:v>3.0053409023265587</c:v>
                </c:pt>
                <c:pt idx="13">
                  <c:v>3.0484423679369543</c:v>
                </c:pt>
                <c:pt idx="14">
                  <c:v>3.0256130421203231</c:v>
                </c:pt>
                <c:pt idx="15">
                  <c:v>2.9337412575363597</c:v>
                </c:pt>
                <c:pt idx="16">
                  <c:v>2.8042986842068407</c:v>
                </c:pt>
                <c:pt idx="17">
                  <c:v>2.7499626159764645</c:v>
                </c:pt>
                <c:pt idx="18">
                  <c:v>2.6223561030796816</c:v>
                </c:pt>
                <c:pt idx="19">
                  <c:v>2.5942535699025715</c:v>
                </c:pt>
                <c:pt idx="20">
                  <c:v>2.549948709153349</c:v>
                </c:pt>
                <c:pt idx="21">
                  <c:v>2.4616061022117108</c:v>
                </c:pt>
                <c:pt idx="22">
                  <c:v>2.4188289664300866</c:v>
                </c:pt>
                <c:pt idx="23">
                  <c:v>2.3882423497844085</c:v>
                </c:pt>
                <c:pt idx="24">
                  <c:v>2.3965352096408266</c:v>
                </c:pt>
                <c:pt idx="25">
                  <c:v>2.3246164319573825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E31-4267-81C0-02E34DB75A9F}"/>
            </c:ext>
          </c:extLst>
        </c:ser>
        <c:ser>
          <c:idx val="5"/>
          <c:order val="5"/>
          <c:tx>
            <c:strRef>
              <c:f>'G30 G31 G32 G33 dat'!$A$74</c:f>
              <c:strCache>
                <c:ptCount val="1"/>
                <c:pt idx="0">
                  <c:v>Taux d'emploi : 87 % en 2050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dat'!$B$68:$AA$68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dat'!$B$74:$AA$74</c:f>
              <c:numCache>
                <c:formatCode>0.0</c:formatCode>
                <c:ptCount val="26"/>
                <c:pt idx="1">
                  <c:v>0.69999999999998952</c:v>
                </c:pt>
                <c:pt idx="2">
                  <c:v>1.2263944945263505</c:v>
                </c:pt>
                <c:pt idx="3">
                  <c:v>1.4114648320785683</c:v>
                </c:pt>
                <c:pt idx="4">
                  <c:v>1.3265846457823693</c:v>
                </c:pt>
                <c:pt idx="5">
                  <c:v>2.7040665981103773</c:v>
                </c:pt>
                <c:pt idx="6">
                  <c:v>2.5037608362811437</c:v>
                </c:pt>
                <c:pt idx="7">
                  <c:v>2.3427502214856455</c:v>
                </c:pt>
                <c:pt idx="8">
                  <c:v>2.2152934056129947</c:v>
                </c:pt>
                <c:pt idx="9">
                  <c:v>2.0972793293080771</c:v>
                </c:pt>
                <c:pt idx="10">
                  <c:v>2.2041059757606396</c:v>
                </c:pt>
                <c:pt idx="11">
                  <c:v>2.29412769408881</c:v>
                </c:pt>
                <c:pt idx="12">
                  <c:v>2.4260583991441154</c:v>
                </c:pt>
                <c:pt idx="13">
                  <c:v>2.4965352899053883</c:v>
                </c:pt>
                <c:pt idx="14">
                  <c:v>2.5958786124333999</c:v>
                </c:pt>
                <c:pt idx="15">
                  <c:v>2.5854509665405256</c:v>
                </c:pt>
                <c:pt idx="16">
                  <c:v>0.9400008259580428</c:v>
                </c:pt>
                <c:pt idx="17">
                  <c:v>1.0033286075587178</c:v>
                </c:pt>
                <c:pt idx="18">
                  <c:v>0.95526280178881429</c:v>
                </c:pt>
                <c:pt idx="19">
                  <c:v>0.94645154283317101</c:v>
                </c:pt>
                <c:pt idx="20">
                  <c:v>0.90537911900852031</c:v>
                </c:pt>
                <c:pt idx="21">
                  <c:v>0.80509871456577731</c:v>
                </c:pt>
                <c:pt idx="22">
                  <c:v>0.71519075131760701</c:v>
                </c:pt>
                <c:pt idx="23">
                  <c:v>0.61340808113019563</c:v>
                </c:pt>
                <c:pt idx="24">
                  <c:v>0.54987755662156967</c:v>
                </c:pt>
                <c:pt idx="25">
                  <c:v>0.41419147474739404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E31-4267-81C0-02E34DB7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'G30 G31 G32 G33 dat'!$A$70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dat'!$B$68:$AA$68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dat'!$B$70:$AA$70</c15:sqref>
                        </c15:formulaRef>
                      </c:ext>
                    </c:extLst>
                    <c:numCache>
                      <c:formatCode>0</c:formatCode>
                      <c:ptCount val="26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9E31-4267-81C0-02E34DB75A9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dat'!$A$71</c15:sqref>
                        </c15:formulaRef>
                      </c:ext>
                    </c:extLst>
                    <c:strCache>
                      <c:ptCount val="1"/>
                      <c:pt idx="0">
                        <c:v>Hausse des recettes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dat'!$B$68:$AA$68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dat'!$B$71:$AA$71</c15:sqref>
                        </c15:formulaRef>
                      </c:ext>
                    </c:extLst>
                    <c:numCache>
                      <c:formatCode>0.0</c:formatCode>
                      <c:ptCount val="26"/>
                      <c:pt idx="1">
                        <c:v>0.69999999999998952</c:v>
                      </c:pt>
                      <c:pt idx="2">
                        <c:v>1.0471080235343599</c:v>
                      </c:pt>
                      <c:pt idx="3">
                        <c:v>1.1014165703852496</c:v>
                      </c:pt>
                      <c:pt idx="4">
                        <c:v>0.94562500296313523</c:v>
                      </c:pt>
                      <c:pt idx="5">
                        <c:v>0.96594143722164016</c:v>
                      </c:pt>
                      <c:pt idx="6">
                        <c:v>0.8309997738185082</c:v>
                      </c:pt>
                      <c:pt idx="7">
                        <c:v>0.95812342376415671</c:v>
                      </c:pt>
                      <c:pt idx="8">
                        <c:v>1.1265978927564868</c:v>
                      </c:pt>
                      <c:pt idx="9">
                        <c:v>1.0843733802800237</c:v>
                      </c:pt>
                      <c:pt idx="10">
                        <c:v>1.2315384382385997</c:v>
                      </c:pt>
                      <c:pt idx="11">
                        <c:v>1.327942287722661</c:v>
                      </c:pt>
                      <c:pt idx="12">
                        <c:v>1.2950662433570237</c:v>
                      </c:pt>
                      <c:pt idx="13">
                        <c:v>1.2588942160640881</c:v>
                      </c:pt>
                      <c:pt idx="14">
                        <c:v>1.1782015238464894</c:v>
                      </c:pt>
                      <c:pt idx="15">
                        <c:v>1.0161373969501675</c:v>
                      </c:pt>
                      <c:pt idx="16">
                        <c:v>0.77744653271871744</c:v>
                      </c:pt>
                      <c:pt idx="17">
                        <c:v>0.71179137169790074</c:v>
                      </c:pt>
                      <c:pt idx="18">
                        <c:v>0.60182327754110254</c:v>
                      </c:pt>
                      <c:pt idx="19">
                        <c:v>0.56199303533410738</c:v>
                      </c:pt>
                      <c:pt idx="20">
                        <c:v>0.51401415555429875</c:v>
                      </c:pt>
                      <c:pt idx="21">
                        <c:v>0.4381297754936897</c:v>
                      </c:pt>
                      <c:pt idx="22">
                        <c:v>0.44732946271910379</c:v>
                      </c:pt>
                      <c:pt idx="23">
                        <c:v>0.42361925067018191</c:v>
                      </c:pt>
                      <c:pt idx="24">
                        <c:v>0.43026096636391564</c:v>
                      </c:pt>
                      <c:pt idx="25">
                        <c:v>0.36705770126497228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E31-4267-81C0-02E34DB75A9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dat'!$A$72</c15:sqref>
                        </c15:formulaRef>
                      </c:ext>
                    </c:extLst>
                    <c:strCache>
                      <c:ptCount val="1"/>
                      <c:pt idx="0">
                        <c:v>Baisse des dépenses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dat'!$B$68:$AA$68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dat'!$B$72:$AA$72</c15:sqref>
                        </c15:formulaRef>
                      </c:ext>
                    </c:extLst>
                    <c:numCache>
                      <c:formatCode>0.0</c:formatCode>
                      <c:ptCount val="26"/>
                      <c:pt idx="1">
                        <c:v>0.69999999999998952</c:v>
                      </c:pt>
                      <c:pt idx="2">
                        <c:v>0.85730712270606357</c:v>
                      </c:pt>
                      <c:pt idx="3">
                        <c:v>0.92469548476401542</c:v>
                      </c:pt>
                      <c:pt idx="4">
                        <c:v>0.77270692938722352</c:v>
                      </c:pt>
                      <c:pt idx="5">
                        <c:v>0.79841444622537061</c:v>
                      </c:pt>
                      <c:pt idx="6">
                        <c:v>0.67180615260127308</c:v>
                      </c:pt>
                      <c:pt idx="7">
                        <c:v>1.0257512699630045</c:v>
                      </c:pt>
                      <c:pt idx="8">
                        <c:v>1.2124989864215729</c:v>
                      </c:pt>
                      <c:pt idx="9">
                        <c:v>1.1969711770143387</c:v>
                      </c:pt>
                      <c:pt idx="10">
                        <c:v>1.3681749889417505</c:v>
                      </c:pt>
                      <c:pt idx="11">
                        <c:v>1.4851395192824191</c:v>
                      </c:pt>
                      <c:pt idx="12">
                        <c:v>1.4196224260094592</c:v>
                      </c:pt>
                      <c:pt idx="13">
                        <c:v>1.3516064191215538</c:v>
                      </c:pt>
                      <c:pt idx="14">
                        <c:v>1.2396412079761721</c:v>
                      </c:pt>
                      <c:pt idx="15">
                        <c:v>1.0467111844548072</c:v>
                      </c:pt>
                      <c:pt idx="16">
                        <c:v>0.77744653271871744</c:v>
                      </c:pt>
                      <c:pt idx="17">
                        <c:v>0.71179137169790074</c:v>
                      </c:pt>
                      <c:pt idx="18">
                        <c:v>0.60182327754110254</c:v>
                      </c:pt>
                      <c:pt idx="19">
                        <c:v>0.56199303533410738</c:v>
                      </c:pt>
                      <c:pt idx="20">
                        <c:v>0.51401415555429875</c:v>
                      </c:pt>
                      <c:pt idx="21">
                        <c:v>0.4381297754936897</c:v>
                      </c:pt>
                      <c:pt idx="22">
                        <c:v>0.44732946271910379</c:v>
                      </c:pt>
                      <c:pt idx="23">
                        <c:v>0.42361925067018191</c:v>
                      </c:pt>
                      <c:pt idx="24">
                        <c:v>0.43026096636391564</c:v>
                      </c:pt>
                      <c:pt idx="25">
                        <c:v>0.36705770126497228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E31-4267-81C0-02E34DB75A9F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6187646786879191"/>
          <c:w val="0.95552185207618279"/>
          <c:h val="0.127709771272812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54505686789151E-2"/>
          <c:y val="6.8501882922760549E-2"/>
          <c:w val="0.92459271821791511"/>
          <c:h val="0.66818248385744072"/>
        </c:manualLayout>
      </c:layout>
      <c:lineChart>
        <c:grouping val="standard"/>
        <c:varyColors val="0"/>
        <c:ser>
          <c:idx val="0"/>
          <c:order val="0"/>
          <c:tx>
            <c:strRef>
              <c:f>'G30 G31 G32 G33 dat'!$A$39</c:f>
              <c:strCache>
                <c:ptCount val="1"/>
                <c:pt idx="0">
                  <c:v>Tendanciel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dat'!$B$39:$AA$39</c:f>
              <c:numCache>
                <c:formatCode>0</c:formatCode>
                <c:ptCount val="26"/>
                <c:pt idx="0">
                  <c:v>-5.0999999999999996</c:v>
                </c:pt>
                <c:pt idx="1">
                  <c:v>-4.9973276923496002</c:v>
                </c:pt>
                <c:pt idx="2">
                  <c:v>-5.6143602145429776</c:v>
                </c:pt>
                <c:pt idx="3">
                  <c:v>-5.7590921298183</c:v>
                </c:pt>
                <c:pt idx="4">
                  <c:v>-5.7531891152700139</c:v>
                </c:pt>
                <c:pt idx="5">
                  <c:v>-5.7843701180849729</c:v>
                </c:pt>
                <c:pt idx="6">
                  <c:v>-5.7123602787001646</c:v>
                </c:pt>
                <c:pt idx="7">
                  <c:v>-5.726703078019626</c:v>
                </c:pt>
                <c:pt idx="8">
                  <c:v>-5.763855709029265</c:v>
                </c:pt>
                <c:pt idx="9">
                  <c:v>-5.9059799232818939</c:v>
                </c:pt>
                <c:pt idx="10">
                  <c:v>-6.0603131930989926</c:v>
                </c:pt>
                <c:pt idx="11">
                  <c:v>-6.2460344387094562</c:v>
                </c:pt>
                <c:pt idx="12">
                  <c:v>-6.3940895988961435</c:v>
                </c:pt>
                <c:pt idx="13">
                  <c:v>-6.4992592129701698</c:v>
                </c:pt>
                <c:pt idx="14">
                  <c:v>-6.5866012181802143</c:v>
                </c:pt>
                <c:pt idx="15">
                  <c:v>-6.6734707592286409</c:v>
                </c:pt>
                <c:pt idx="16">
                  <c:v>-6.7586378824580695</c:v>
                </c:pt>
                <c:pt idx="17">
                  <c:v>-6.8569233239649083</c:v>
                </c:pt>
                <c:pt idx="18">
                  <c:v>-7.0049107881004407</c:v>
                </c:pt>
                <c:pt idx="19">
                  <c:v>-7.1522443469353627</c:v>
                </c:pt>
                <c:pt idx="20">
                  <c:v>-7.3074544346557193</c:v>
                </c:pt>
                <c:pt idx="21">
                  <c:v>-7.4727811730602403</c:v>
                </c:pt>
                <c:pt idx="22">
                  <c:v>-7.6206245236915358</c:v>
                </c:pt>
                <c:pt idx="23">
                  <c:v>-7.7844035192854637</c:v>
                </c:pt>
                <c:pt idx="24">
                  <c:v>-7.9415381929598059</c:v>
                </c:pt>
                <c:pt idx="25" formatCode="0.0">
                  <c:v>-8.0802390585064998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A-414B-93AC-19BFFA40B90D}"/>
            </c:ext>
          </c:extLst>
        </c:ser>
        <c:ser>
          <c:idx val="4"/>
          <c:order val="4"/>
          <c:tx>
            <c:strRef>
              <c:f>'G30 G31 G32 G33 dat'!$A$43</c:f>
              <c:strCache>
                <c:ptCount val="1"/>
                <c:pt idx="0">
                  <c:v>Croissance de la productivité : +2,7 % par 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dat'!$B$43:$AA$43</c:f>
              <c:numCache>
                <c:formatCode>0</c:formatCode>
                <c:ptCount val="26"/>
                <c:pt idx="1">
                  <c:v>-4.9973276923496002</c:v>
                </c:pt>
                <c:pt idx="2">
                  <c:v>-5.3292944862274565</c:v>
                </c:pt>
                <c:pt idx="3">
                  <c:v>-5.1498813904185559</c:v>
                </c:pt>
                <c:pt idx="4">
                  <c:v>-4.9334453850551894</c:v>
                </c:pt>
                <c:pt idx="5">
                  <c:v>-4.8088475512086664</c:v>
                </c:pt>
                <c:pt idx="6">
                  <c:v>-4.6227118862503733</c:v>
                </c:pt>
                <c:pt idx="7">
                  <c:v>-4.5146805175659397</c:v>
                </c:pt>
                <c:pt idx="8">
                  <c:v>-4.3814378338844104</c:v>
                </c:pt>
                <c:pt idx="9">
                  <c:v>-4.3476607591877965</c:v>
                </c:pt>
                <c:pt idx="10">
                  <c:v>-4.2984642389326417</c:v>
                </c:pt>
                <c:pt idx="11">
                  <c:v>-4.2075716307066173</c:v>
                </c:pt>
                <c:pt idx="12">
                  <c:v>-4.0791072387442204</c:v>
                </c:pt>
                <c:pt idx="13">
                  <c:v>-4.0072372829417562</c:v>
                </c:pt>
                <c:pt idx="14">
                  <c:v>-3.8192555491327074</c:v>
                </c:pt>
                <c:pt idx="15">
                  <c:v>-3.6428660286631067</c:v>
                </c:pt>
                <c:pt idx="16">
                  <c:v>-3.5028835562648899</c:v>
                </c:pt>
                <c:pt idx="17">
                  <c:v>-3.3589125367701875</c:v>
                </c:pt>
                <c:pt idx="18">
                  <c:v>-3.1847414640999516</c:v>
                </c:pt>
                <c:pt idx="19">
                  <c:v>-3.0919705879154682</c:v>
                </c:pt>
                <c:pt idx="20">
                  <c:v>-2.9908036682895984</c:v>
                </c:pt>
                <c:pt idx="21">
                  <c:v>-2.9125724071500358</c:v>
                </c:pt>
                <c:pt idx="22">
                  <c:v>-2.6958343101737747</c:v>
                </c:pt>
                <c:pt idx="23">
                  <c:v>-2.5591534187730991</c:v>
                </c:pt>
                <c:pt idx="24">
                  <c:v>-2.5005084037370171</c:v>
                </c:pt>
                <c:pt idx="25" formatCode="0.0">
                  <c:v>-2.3873499732686092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EADA-414B-93AC-19BFFA40B90D}"/>
            </c:ext>
          </c:extLst>
        </c:ser>
        <c:ser>
          <c:idx val="5"/>
          <c:order val="5"/>
          <c:tx>
            <c:strRef>
              <c:f>'G30 G31 G32 G33 dat'!$A$44</c:f>
              <c:strCache>
                <c:ptCount val="1"/>
                <c:pt idx="0">
                  <c:v>Taux d'emploi : 87 % en 2050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'G30 G31 G32 G33 dat'!$B$38:$AA$38</c:f>
              <c:numCache>
                <c:formatCode>0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'G30 G31 G32 G33 dat'!$B$44:$AA$44</c:f>
              <c:numCache>
                <c:formatCode>0</c:formatCode>
                <c:ptCount val="26"/>
                <c:pt idx="1">
                  <c:v>-4.9973276923496002</c:v>
                </c:pt>
                <c:pt idx="2">
                  <c:v>-5.6143602145429776</c:v>
                </c:pt>
                <c:pt idx="3">
                  <c:v>-5.7590921298183</c:v>
                </c:pt>
                <c:pt idx="4">
                  <c:v>-5.7531891152700139</c:v>
                </c:pt>
                <c:pt idx="5">
                  <c:v>-5.3760861481708213</c:v>
                </c:pt>
                <c:pt idx="6">
                  <c:v>-4.8109408623143102</c:v>
                </c:pt>
                <c:pt idx="7">
                  <c:v>-4.4625440974527679</c:v>
                </c:pt>
                <c:pt idx="8">
                  <c:v>-4.1079564044521133</c:v>
                </c:pt>
                <c:pt idx="9">
                  <c:v>-3.8683708476307253</c:v>
                </c:pt>
                <c:pt idx="10">
                  <c:v>-3.5332223423761104</c:v>
                </c:pt>
                <c:pt idx="11">
                  <c:v>-3.2101103297330886</c:v>
                </c:pt>
                <c:pt idx="12">
                  <c:v>-2.793419792175428</c:v>
                </c:pt>
                <c:pt idx="13">
                  <c:v>-2.3349615179138485</c:v>
                </c:pt>
                <c:pt idx="14">
                  <c:v>-1.845549651706579</c:v>
                </c:pt>
                <c:pt idx="15">
                  <c:v>-1.2819878446941497</c:v>
                </c:pt>
                <c:pt idx="16">
                  <c:v>-1.3435301690868551</c:v>
                </c:pt>
                <c:pt idx="17">
                  <c:v>-1.3725587458435904</c:v>
                </c:pt>
                <c:pt idx="18">
                  <c:v>-1.3052828024533019</c:v>
                </c:pt>
                <c:pt idx="19">
                  <c:v>-1.2143172970836733</c:v>
                </c:pt>
                <c:pt idx="20">
                  <c:v>-1.1361656377235825</c:v>
                </c:pt>
                <c:pt idx="21">
                  <c:v>-1.0014050567316737</c:v>
                </c:pt>
                <c:pt idx="22">
                  <c:v>-0.91155863915196955</c:v>
                </c:pt>
                <c:pt idx="23">
                  <c:v>-0.86148355151372558</c:v>
                </c:pt>
                <c:pt idx="24">
                  <c:v>-0.84213241266952421</c:v>
                </c:pt>
                <c:pt idx="25" formatCode="0.0">
                  <c:v>-0.85721492926668574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EADA-414B-93AC-19BFFA40B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7580991"/>
        <c:axId val="917589151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'G30 G31 G32 G33 dat'!$A$40</c15:sqref>
                        </c15:formulaRef>
                      </c:ext>
                    </c:extLst>
                    <c:strCache>
                      <c:ptCount val="1"/>
                      <c:pt idx="0">
                        <c:v>Consolidation sans bouclage macroéconomique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'G30 G31 G32 G33 dat'!$B$38:$AA$38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'G30 G31 G32 G33 dat'!$B$40:$AA$40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-4.9973276923496082</c:v>
                      </c:pt>
                      <c:pt idx="2">
                        <c:v>-4.7701520172167378</c:v>
                      </c:pt>
                      <c:pt idx="3">
                        <c:v>-4.1332270475950752</c:v>
                      </c:pt>
                      <c:pt idx="4">
                        <c:v>-3.2832181043095745</c:v>
                      </c:pt>
                      <c:pt idx="5">
                        <c:v>-2.432103209373615</c:v>
                      </c:pt>
                      <c:pt idx="6">
                        <c:v>-1.4148189210961584</c:v>
                      </c:pt>
                      <c:pt idx="7">
                        <c:v>-1.2698991034450517</c:v>
                      </c:pt>
                      <c:pt idx="8">
                        <c:v>-1.1085771858106721</c:v>
                      </c:pt>
                      <c:pt idx="9">
                        <c:v>-1.0645539906556736</c:v>
                      </c:pt>
                      <c:pt idx="10">
                        <c:v>-1.0191334172901407</c:v>
                      </c:pt>
                      <c:pt idx="11">
                        <c:v>-1.0120123092994102</c:v>
                      </c:pt>
                      <c:pt idx="12">
                        <c:v>-1.0212130301800426</c:v>
                      </c:pt>
                      <c:pt idx="13">
                        <c:v>-1.0053085775728783</c:v>
                      </c:pt>
                      <c:pt idx="14">
                        <c:v>-0.96912198723123688</c:v>
                      </c:pt>
                      <c:pt idx="15">
                        <c:v>-0.938619711854769</c:v>
                      </c:pt>
                      <c:pt idx="16">
                        <c:v>-0.8937133753158808</c:v>
                      </c:pt>
                      <c:pt idx="17">
                        <c:v>-0.85073017861363331</c:v>
                      </c:pt>
                      <c:pt idx="18">
                        <c:v>-0.84730517053188859</c:v>
                      </c:pt>
                      <c:pt idx="19">
                        <c:v>-0.85286150031057151</c:v>
                      </c:pt>
                      <c:pt idx="20">
                        <c:v>-0.86832886095053063</c:v>
                      </c:pt>
                      <c:pt idx="21">
                        <c:v>-0.89722004302614811</c:v>
                      </c:pt>
                      <c:pt idx="22">
                        <c:v>-0.92759876119900919</c:v>
                      </c:pt>
                      <c:pt idx="23">
                        <c:v>-0.98493551867079987</c:v>
                      </c:pt>
                      <c:pt idx="24">
                        <c:v>-1.0503115815311304</c:v>
                      </c:pt>
                      <c:pt idx="25" formatCode="0.0">
                        <c:v>-1.0939907660655934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ADA-414B-93AC-19BFFA40B90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dat'!$A$41</c15:sqref>
                        </c15:formulaRef>
                      </c:ext>
                    </c:extLst>
                    <c:strCache>
                      <c:ptCount val="1"/>
                      <c:pt idx="0">
                        <c:v>Hausse des recettes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dat'!$B$38:$AA$38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dat'!$B$41:$AA$41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-4.9948982466702327</c:v>
                      </c:pt>
                      <c:pt idx="2">
                        <c:v>-4.6056895561286471</c:v>
                      </c:pt>
                      <c:pt idx="3">
                        <c:v>-4.1650022007888765</c:v>
                      </c:pt>
                      <c:pt idx="4">
                        <c:v>-3.6014391343203451</c:v>
                      </c:pt>
                      <c:pt idx="5">
                        <c:v>-3.0815959690061252</c:v>
                      </c:pt>
                      <c:pt idx="6">
                        <c:v>-2.4493604568698579</c:v>
                      </c:pt>
                      <c:pt idx="7">
                        <c:v>-2.5329962715282832</c:v>
                      </c:pt>
                      <c:pt idx="8">
                        <c:v>-2.4264874062709962</c:v>
                      </c:pt>
                      <c:pt idx="9">
                        <c:v>-2.3034019946858044</c:v>
                      </c:pt>
                      <c:pt idx="10">
                        <c:v>-2.0836806937640602</c:v>
                      </c:pt>
                      <c:pt idx="11">
                        <c:v>-1.7973960109210836</c:v>
                      </c:pt>
                      <c:pt idx="12">
                        <c:v>-1.5335689398974137</c:v>
                      </c:pt>
                      <c:pt idx="13">
                        <c:v>-1.2904137196712602</c:v>
                      </c:pt>
                      <c:pt idx="14">
                        <c:v>-1.0976009423039288</c:v>
                      </c:pt>
                      <c:pt idx="15">
                        <c:v>-0.9765106894245581</c:v>
                      </c:pt>
                      <c:pt idx="16">
                        <c:v>-0.93061095440066466</c:v>
                      </c:pt>
                      <c:pt idx="17">
                        <c:v>-0.89920459283151566</c:v>
                      </c:pt>
                      <c:pt idx="18">
                        <c:v>-0.85240375367236743</c:v>
                      </c:pt>
                      <c:pt idx="19">
                        <c:v>-0.84618315643370701</c:v>
                      </c:pt>
                      <c:pt idx="20">
                        <c:v>-0.84486686456808768</c:v>
                      </c:pt>
                      <c:pt idx="21">
                        <c:v>-0.84841180357777579</c:v>
                      </c:pt>
                      <c:pt idx="22">
                        <c:v>-0.88677595623109606</c:v>
                      </c:pt>
                      <c:pt idx="23">
                        <c:v>-0.92846537108002702</c:v>
                      </c:pt>
                      <c:pt idx="24">
                        <c:v>-0.96468015938655816</c:v>
                      </c:pt>
                      <c:pt idx="25" formatCode="0.0">
                        <c:v>-0.88971694995340611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ADA-414B-93AC-19BFFA40B90D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dat'!$A$42</c15:sqref>
                        </c15:formulaRef>
                      </c:ext>
                    </c:extLst>
                    <c:strCache>
                      <c:ptCount val="1"/>
                      <c:pt idx="0">
                        <c:v>Baisse des dépenses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dat'!$B$38:$AA$38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</c:v>
                      </c:pt>
                      <c:pt idx="6">
                        <c:v>2031</c:v>
                      </c:pt>
                      <c:pt idx="7">
                        <c:v>2032</c:v>
                      </c:pt>
                      <c:pt idx="8">
                        <c:v>2033</c:v>
                      </c:pt>
                      <c:pt idx="9">
                        <c:v>2034</c:v>
                      </c:pt>
                      <c:pt idx="10">
                        <c:v>2035</c:v>
                      </c:pt>
                      <c:pt idx="11">
                        <c:v>2036</c:v>
                      </c:pt>
                      <c:pt idx="12">
                        <c:v>2037</c:v>
                      </c:pt>
                      <c:pt idx="13">
                        <c:v>2038</c:v>
                      </c:pt>
                      <c:pt idx="14">
                        <c:v>2039</c:v>
                      </c:pt>
                      <c:pt idx="15">
                        <c:v>2040</c:v>
                      </c:pt>
                      <c:pt idx="16">
                        <c:v>2041</c:v>
                      </c:pt>
                      <c:pt idx="17">
                        <c:v>2042</c:v>
                      </c:pt>
                      <c:pt idx="18">
                        <c:v>2043</c:v>
                      </c:pt>
                      <c:pt idx="19">
                        <c:v>2044</c:v>
                      </c:pt>
                      <c:pt idx="20">
                        <c:v>2045</c:v>
                      </c:pt>
                      <c:pt idx="21">
                        <c:v>2046</c:v>
                      </c:pt>
                      <c:pt idx="22">
                        <c:v>2047</c:v>
                      </c:pt>
                      <c:pt idx="23">
                        <c:v>2048</c:v>
                      </c:pt>
                      <c:pt idx="24">
                        <c:v>2049</c:v>
                      </c:pt>
                      <c:pt idx="2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'G30 G31 G32 G33 dat'!$B$42:$AA$42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1">
                        <c:v>-4.9948982466702327</c:v>
                      </c:pt>
                      <c:pt idx="2">
                        <c:v>-4.6388836472221158</c:v>
                      </c:pt>
                      <c:pt idx="3">
                        <c:v>-4.0993603016353406</c:v>
                      </c:pt>
                      <c:pt idx="4">
                        <c:v>-3.4281114733419935</c:v>
                      </c:pt>
                      <c:pt idx="5">
                        <c:v>-2.7940928185211802</c:v>
                      </c:pt>
                      <c:pt idx="6">
                        <c:v>-2.04752337354285</c:v>
                      </c:pt>
                      <c:pt idx="7">
                        <c:v>-2.0730511231006865</c:v>
                      </c:pt>
                      <c:pt idx="8">
                        <c:v>-2.0585508550719203</c:v>
                      </c:pt>
                      <c:pt idx="9">
                        <c:v>-2.0505945507599139</c:v>
                      </c:pt>
                      <c:pt idx="10">
                        <c:v>-1.9739278643101246</c:v>
                      </c:pt>
                      <c:pt idx="11">
                        <c:v>-1.8554460866142191</c:v>
                      </c:pt>
                      <c:pt idx="12">
                        <c:v>-1.7169251213353416</c:v>
                      </c:pt>
                      <c:pt idx="13">
                        <c:v>-1.5603616105521951</c:v>
                      </c:pt>
                      <c:pt idx="14">
                        <c:v>-1.416584083470587</c:v>
                      </c:pt>
                      <c:pt idx="15">
                        <c:v>-1.3085888637185945</c:v>
                      </c:pt>
                      <c:pt idx="16">
                        <c:v>-1.1517088622282918</c:v>
                      </c:pt>
                      <c:pt idx="17">
                        <c:v>-1.0283044264607888</c:v>
                      </c:pt>
                      <c:pt idx="18">
                        <c:v>-0.94417993115884347</c:v>
                      </c:pt>
                      <c:pt idx="19">
                        <c:v>-0.93527093565415087</c:v>
                      </c:pt>
                      <c:pt idx="20">
                        <c:v>-0.93029868623142697</c:v>
                      </c:pt>
                      <c:pt idx="21">
                        <c:v>-0.92890615053501935</c:v>
                      </c:pt>
                      <c:pt idx="22">
                        <c:v>-0.9637666756909895</c:v>
                      </c:pt>
                      <c:pt idx="23">
                        <c:v>-1.0006664156428349</c:v>
                      </c:pt>
                      <c:pt idx="24">
                        <c:v>-1.0327215815469861</c:v>
                      </c:pt>
                      <c:pt idx="25" formatCode="0.0">
                        <c:v>-0.95386890779480593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ADA-414B-93AC-19BFFA40B90D}"/>
                  </c:ext>
                </c:extLst>
              </c15:ser>
            </c15:filteredLineSeries>
          </c:ext>
        </c:extLst>
      </c:lineChart>
      <c:catAx>
        <c:axId val="917580991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254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9151"/>
        <c:crosses val="autoZero"/>
        <c:auto val="1"/>
        <c:lblAlgn val="ctr"/>
        <c:lblOffset val="100"/>
        <c:tickLblSkip val="5"/>
        <c:noMultiLvlLbl val="0"/>
      </c:catAx>
      <c:valAx>
        <c:axId val="91758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91758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68934652399224E-2"/>
          <c:y val="0.82022142443520929"/>
          <c:w val="0.95552185207618279"/>
          <c:h val="0.167282062534715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AEADA57-7E9E-47C8-833A-27731DBCC164}">
  <sheetPr/>
  <sheetViews>
    <sheetView zoomScale="107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B4087EC-8597-486F-8D59-F6C47361ECC6}">
  <sheetPr/>
  <sheetViews>
    <sheetView zoomScale="10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E2E18A5-E9AA-44B6-B4A4-9DABEC52FA07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B06356-1C7B-4876-BC82-4E7F639E2CBA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1A5FE89-7577-412B-9861-CD1906E2CB89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74877FC-CCF6-4526-9276-B291DEDD3F23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65FE358-2DE1-4898-AD92-D57951A03F88}">
  <sheetPr/>
  <sheetViews>
    <sheetView workbookViewId="0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74C8E06-6A68-49B2-B869-BD3B17575DC7}">
  <sheetPr/>
  <sheetViews>
    <sheetView workbookViewId="0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2F88042-B33D-4F07-95FA-0A2D7E40A1CE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D00FD9-22D5-40A5-81F6-C512FD16792D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D0B90C-55B3-4528-83F2-4790F70EEA15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342EA44-CE01-4F2A-B8A9-415887710DD1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1758462-AC12-45EA-95AC-138AECE277DD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5EAE5F-4CF2-4CC6-82C1-FD3058C352C3}">
  <sheetPr/>
  <sheetViews>
    <sheetView zoomScale="85" workbookViewId="0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A845978-8DD0-44FD-8D9F-A00BEAB20915}">
  <sheetPr/>
  <sheetViews>
    <sheetView zoomScale="115" workbookViewId="0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8F61C0-A2C3-4B02-8D31-835BA1897A0D}">
  <sheetPr/>
  <sheetViews>
    <sheetView zoomScale="85" workbookViewId="0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12190A-E560-4CC2-9961-7CB4CB9BDE94}">
  <sheetPr/>
  <sheetViews>
    <sheetView workbookViewId="0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C4F71F4-90D8-45CC-8329-CC39FC1420C7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3A8EEAA-A82D-41BA-8BA3-C17839BF4270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86D334B-283A-4885-8ECF-D982C606C2E2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B6EEB2F-46D8-4216-ACF1-C606BABDF5C4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DD208F8-48C0-4720-8950-5AB1DAFF4192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0ECDA8-E611-4E9F-8EBF-F87A0AB99C9F}">
  <sheetPr/>
  <sheetViews>
    <sheetView workbookViewId="0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A6C59D-992D-4105-AF9E-AB42F6BB566A}">
  <sheetPr/>
  <sheetViews>
    <sheetView zoomScale="112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E3E5031-634D-4B15-A829-3CA91391C091}">
  <sheetPr/>
  <sheetViews>
    <sheetView zoomScale="118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C1E09B-FED2-4A37-8381-BF5F108F2A59}">
  <sheetPr/>
  <sheetViews>
    <sheetView zoomScale="85" workbookViewId="0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6172D01-C13E-4B53-AF93-6B6BD93FD3E7}">
  <sheetPr/>
  <sheetViews>
    <sheetView zoomScale="118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13A4048-1FE6-477D-B84C-F6D9D8CB2B36}">
  <sheetPr/>
  <sheetViews>
    <sheetView zoomScale="118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BDC2C4-217E-4B41-8DEC-E7440CEC81B3}">
  <sheetPr/>
  <sheetViews>
    <sheetView zoomScale="118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D192AB-066B-4F3F-A54C-64392245113A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782637</xdr:colOff>
      <xdr:row>2</xdr:row>
      <xdr:rowOff>44450</xdr:rowOff>
    </xdr:from>
    <xdr:to>
      <xdr:col>15</xdr:col>
      <xdr:colOff>104775</xdr:colOff>
      <xdr:row>20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1DD5BEE-FFC1-488D-ADF9-A63C753A0D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483577</xdr:colOff>
      <xdr:row>2</xdr:row>
      <xdr:rowOff>81574</xdr:rowOff>
    </xdr:from>
    <xdr:ext cx="446942" cy="17169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3AFC05E-4757-4B67-9D03-E402F1310DCA}"/>
            </a:ext>
          </a:extLst>
        </xdr:cNvPr>
        <xdr:cNvSpPr txBox="1"/>
      </xdr:nvSpPr>
      <xdr:spPr>
        <a:xfrm>
          <a:off x="7189177" y="662599"/>
          <a:ext cx="446942" cy="17169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800">
              <a:latin typeface="Marianne" panose="02000000000000000000" pitchFamily="2" charset="0"/>
            </a:rPr>
            <a:t>16,7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0.06815</cdr:x>
      <cdr:y>0.06861</cdr:y>
    </cdr:from>
    <cdr:to>
      <cdr:x>0.10211</cdr:x>
      <cdr:y>0.09039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B9C868A4-311F-1500-B350-37C46E40365B}"/>
            </a:ext>
          </a:extLst>
        </cdr:cNvPr>
        <cdr:cNvCxnSpPr/>
      </cdr:nvCxnSpPr>
      <cdr:spPr>
        <a:xfrm xmlns:a="http://schemas.openxmlformats.org/drawingml/2006/main" flipV="1">
          <a:off x="396998" y="230799"/>
          <a:ext cx="197827" cy="73269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bg1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0.06658</cdr:x>
      <cdr:y>0.05431</cdr:y>
    </cdr:from>
    <cdr:to>
      <cdr:x>0.10054</cdr:x>
      <cdr:y>0.07609</cdr:y>
    </cdr:to>
    <cdr:cxnSp macro="">
      <cdr:nvCxnSpPr>
        <cdr:cNvPr id="6" name="Connecteur droit 5">
          <a:extLst xmlns:a="http://schemas.openxmlformats.org/drawingml/2006/main">
            <a:ext uri="{FF2B5EF4-FFF2-40B4-BE49-F238E27FC236}">
              <a16:creationId xmlns:a16="http://schemas.microsoft.com/office/drawing/2014/main" id="{88E81C3C-3F06-2D1C-C879-2FBEBB7134CB}"/>
            </a:ext>
          </a:extLst>
        </cdr:cNvPr>
        <cdr:cNvCxnSpPr/>
      </cdr:nvCxnSpPr>
      <cdr:spPr>
        <a:xfrm xmlns:a="http://schemas.openxmlformats.org/drawingml/2006/main" flipV="1">
          <a:off x="387839" y="182685"/>
          <a:ext cx="197827" cy="73269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bg1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3</xdr:row>
      <xdr:rowOff>9525</xdr:rowOff>
    </xdr:from>
    <xdr:to>
      <xdr:col>15</xdr:col>
      <xdr:colOff>247650</xdr:colOff>
      <xdr:row>19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B043A8D-5970-4E59-9701-38CE7A1E3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3173</xdr:colOff>
      <xdr:row>1</xdr:row>
      <xdr:rowOff>63501</xdr:rowOff>
    </xdr:from>
    <xdr:to>
      <xdr:col>9</xdr:col>
      <xdr:colOff>94298</xdr:colOff>
      <xdr:row>7</xdr:row>
      <xdr:rowOff>80376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EAB047-BE80-4077-AA7E-3193E985E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2</xdr:row>
      <xdr:rowOff>152399</xdr:rowOff>
    </xdr:from>
    <xdr:to>
      <xdr:col>9</xdr:col>
      <xdr:colOff>254000</xdr:colOff>
      <xdr:row>9</xdr:row>
      <xdr:rowOff>134937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1874B9-005F-405C-B997-976E4CBBD5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12</xdr:row>
      <xdr:rowOff>3174</xdr:rowOff>
    </xdr:from>
    <xdr:to>
      <xdr:col>6</xdr:col>
      <xdr:colOff>540750</xdr:colOff>
      <xdr:row>26</xdr:row>
      <xdr:rowOff>33974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0EAC9D9-1C37-4B6E-A6F8-76EA50BFDB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88900</xdr:colOff>
      <xdr:row>13</xdr:row>
      <xdr:rowOff>63500</xdr:rowOff>
    </xdr:from>
    <xdr:to>
      <xdr:col>7</xdr:col>
      <xdr:colOff>307975</xdr:colOff>
      <xdr:row>14</xdr:row>
      <xdr:rowOff>82550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E24137C0-C862-4D90-9A1D-DC0E73322D45}"/>
            </a:ext>
          </a:extLst>
        </xdr:cNvPr>
        <xdr:cNvCxnSpPr/>
      </xdr:nvCxnSpPr>
      <xdr:spPr>
        <a:xfrm flipV="1">
          <a:off x="5956300" y="2425700"/>
          <a:ext cx="219075" cy="200025"/>
        </a:xfrm>
        <a:prstGeom prst="line">
          <a:avLst/>
        </a:prstGeom>
        <a:ln>
          <a:solidFill>
            <a:schemeClr val="bg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92075</xdr:colOff>
      <xdr:row>12</xdr:row>
      <xdr:rowOff>171450</xdr:rowOff>
    </xdr:from>
    <xdr:to>
      <xdr:col>7</xdr:col>
      <xdr:colOff>314325</xdr:colOff>
      <xdr:row>14</xdr:row>
      <xdr:rowOff>12700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9876BEB-0B30-4FE5-8D5F-0B558E05D9B1}"/>
            </a:ext>
          </a:extLst>
        </xdr:cNvPr>
        <xdr:cNvCxnSpPr/>
      </xdr:nvCxnSpPr>
      <xdr:spPr>
        <a:xfrm flipV="1">
          <a:off x="5959475" y="2352675"/>
          <a:ext cx="222250" cy="203200"/>
        </a:xfrm>
        <a:prstGeom prst="line">
          <a:avLst/>
        </a:prstGeom>
        <a:ln>
          <a:solidFill>
            <a:schemeClr val="bg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12</xdr:row>
      <xdr:rowOff>76200</xdr:rowOff>
    </xdr:from>
    <xdr:to>
      <xdr:col>6</xdr:col>
      <xdr:colOff>527050</xdr:colOff>
      <xdr:row>13</xdr:row>
      <xdr:rowOff>101600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734A7BC-676D-4809-8ECA-77A8002D52AB}"/>
            </a:ext>
          </a:extLst>
        </xdr:cNvPr>
        <xdr:cNvSpPr txBox="1"/>
      </xdr:nvSpPr>
      <xdr:spPr>
        <a:xfrm>
          <a:off x="4838700" y="2257425"/>
          <a:ext cx="717550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>
              <a:latin typeface="Marianne" panose="02000000000000000000" pitchFamily="2" charset="0"/>
            </a:rPr>
            <a:t>72 441</a:t>
          </a:r>
        </a:p>
      </xdr:txBody>
    </xdr:sp>
    <xdr:clientData/>
  </xdr:twoCellAnchor>
  <xdr:twoCellAnchor>
    <xdr:from>
      <xdr:col>6</xdr:col>
      <xdr:colOff>368300</xdr:colOff>
      <xdr:row>12</xdr:row>
      <xdr:rowOff>158750</xdr:rowOff>
    </xdr:from>
    <xdr:to>
      <xdr:col>6</xdr:col>
      <xdr:colOff>546100</xdr:colOff>
      <xdr:row>13</xdr:row>
      <xdr:rowOff>69850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DD75CFEA-3927-4D36-8473-C9004C975D59}"/>
            </a:ext>
          </a:extLst>
        </xdr:cNvPr>
        <xdr:cNvCxnSpPr/>
      </xdr:nvCxnSpPr>
      <xdr:spPr>
        <a:xfrm flipV="1">
          <a:off x="5397500" y="2339975"/>
          <a:ext cx="177800" cy="92075"/>
        </a:xfrm>
        <a:prstGeom prst="line">
          <a:avLst/>
        </a:prstGeom>
        <a:ln w="22225">
          <a:solidFill>
            <a:schemeClr val="bg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387350</xdr:colOff>
      <xdr:row>13</xdr:row>
      <xdr:rowOff>31750</xdr:rowOff>
    </xdr:from>
    <xdr:to>
      <xdr:col>6</xdr:col>
      <xdr:colOff>565150</xdr:colOff>
      <xdr:row>13</xdr:row>
      <xdr:rowOff>120650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1EDBA2BB-CB8A-4CB3-A01D-8AEADD8AB48E}"/>
            </a:ext>
          </a:extLst>
        </xdr:cNvPr>
        <xdr:cNvCxnSpPr/>
      </xdr:nvCxnSpPr>
      <xdr:spPr>
        <a:xfrm flipV="1">
          <a:off x="5416550" y="2393950"/>
          <a:ext cx="177800" cy="88900"/>
        </a:xfrm>
        <a:prstGeom prst="line">
          <a:avLst/>
        </a:prstGeom>
        <a:ln w="22225">
          <a:solidFill>
            <a:schemeClr val="bg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9</xdr:row>
      <xdr:rowOff>3174</xdr:rowOff>
    </xdr:from>
    <xdr:to>
      <xdr:col>8</xdr:col>
      <xdr:colOff>261601</xdr:colOff>
      <xdr:row>23</xdr:row>
      <xdr:rowOff>33974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537E685-BE1E-4E49-B4F0-ED614DE71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666750</xdr:colOff>
      <xdr:row>10</xdr:row>
      <xdr:rowOff>0</xdr:rowOff>
    </xdr:from>
    <xdr:to>
      <xdr:col>8</xdr:col>
      <xdr:colOff>679450</xdr:colOff>
      <xdr:row>24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59A29E7-E6E4-4230-9790-EBD33B01E4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305858</xdr:colOff>
      <xdr:row>6</xdr:row>
      <xdr:rowOff>205846</xdr:rowOff>
    </xdr:from>
    <xdr:to>
      <xdr:col>38</xdr:col>
      <xdr:colOff>592572</xdr:colOff>
      <xdr:row>14</xdr:row>
      <xdr:rowOff>114417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AC676E7-4E1A-496C-8453-E2CF70E9A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34128</xdr:colOff>
      <xdr:row>6</xdr:row>
      <xdr:rowOff>203200</xdr:rowOff>
    </xdr:from>
    <xdr:to>
      <xdr:col>7</xdr:col>
      <xdr:colOff>341253</xdr:colOff>
      <xdr:row>17</xdr:row>
      <xdr:rowOff>39200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9D57935-E749-4A32-89E0-1782DAA3F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1122590</xdr:colOff>
      <xdr:row>5</xdr:row>
      <xdr:rowOff>34019</xdr:rowOff>
    </xdr:from>
    <xdr:to>
      <xdr:col>7</xdr:col>
      <xdr:colOff>207340</xdr:colOff>
      <xdr:row>18</xdr:row>
      <xdr:rowOff>139894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977E500-DC12-450C-A11B-E7DEE43C6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460375</xdr:colOff>
      <xdr:row>4</xdr:row>
      <xdr:rowOff>11340</xdr:rowOff>
    </xdr:from>
    <xdr:to>
      <xdr:col>9</xdr:col>
      <xdr:colOff>767500</xdr:colOff>
      <xdr:row>17</xdr:row>
      <xdr:rowOff>117215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FA00287-3A63-468A-8E17-0CA4C60DF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229577</xdr:colOff>
      <xdr:row>10</xdr:row>
      <xdr:rowOff>26253</xdr:rowOff>
    </xdr:from>
    <xdr:to>
      <xdr:col>12</xdr:col>
      <xdr:colOff>307731</xdr:colOff>
      <xdr:row>24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AA764AF-1A4E-4710-83A1-08BEC0E966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3551" cy="609778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69551D-BC58-4C9C-E2B1-142AE74CD0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0.59853</cdr:x>
      <cdr:y>0.43017</cdr:y>
    </cdr:from>
    <cdr:to>
      <cdr:x>0.99913</cdr:x>
      <cdr:y>0.48883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7723919-6163-FBD1-1C85-61632B451223}"/>
            </a:ext>
          </a:extLst>
        </cdr:cNvPr>
        <cdr:cNvSpPr txBox="1"/>
      </cdr:nvSpPr>
      <cdr:spPr>
        <a:xfrm xmlns:a="http://schemas.openxmlformats.org/drawingml/2006/main">
          <a:off x="5553416" y="2619375"/>
          <a:ext cx="3716906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2000" b="1">
              <a:latin typeface="Arial" panose="020B0604020202020204" pitchFamily="34" charset="0"/>
              <a:cs typeface="Arial" panose="020B0604020202020204" pitchFamily="34" charset="0"/>
            </a:rPr>
            <a:t>Scénario central : +0,7 %/an</a:t>
          </a:r>
        </a:p>
      </cdr:txBody>
    </cdr:sp>
  </cdr:relSizeAnchor>
  <cdr:relSizeAnchor xmlns:cdr="http://schemas.openxmlformats.org/drawingml/2006/chartDrawing">
    <cdr:from>
      <cdr:x>0.53276</cdr:x>
      <cdr:y>0.83516</cdr:y>
    </cdr:from>
    <cdr:to>
      <cdr:x>0.99086</cdr:x>
      <cdr:y>0.89382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C897685-5942-7479-9648-A8517992D591}"/>
            </a:ext>
          </a:extLst>
        </cdr:cNvPr>
        <cdr:cNvSpPr txBox="1"/>
      </cdr:nvSpPr>
      <cdr:spPr>
        <a:xfrm xmlns:a="http://schemas.openxmlformats.org/drawingml/2006/main">
          <a:off x="4943148" y="5085442"/>
          <a:ext cx="4250406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pessimiste : +0,4 %/an</a:t>
          </a:r>
        </a:p>
      </cdr:txBody>
    </cdr:sp>
  </cdr:relSizeAnchor>
  <cdr:relSizeAnchor xmlns:cdr="http://schemas.openxmlformats.org/drawingml/2006/chartDrawing">
    <cdr:from>
      <cdr:x>0.58753</cdr:x>
      <cdr:y>0.14521</cdr:y>
    </cdr:from>
    <cdr:to>
      <cdr:x>1</cdr:x>
      <cdr:y>0.20387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1B09816-5562-D189-D04C-1E5DB021D908}"/>
            </a:ext>
          </a:extLst>
        </cdr:cNvPr>
        <cdr:cNvSpPr txBox="1"/>
      </cdr:nvSpPr>
      <cdr:spPr>
        <a:xfrm xmlns:a="http://schemas.openxmlformats.org/drawingml/2006/main">
          <a:off x="5451362" y="884238"/>
          <a:ext cx="3827009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optimiste : +1 %/an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3551" cy="6106682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04C8F82-FF1D-3327-A1E0-30FB72DB564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0.62603</cdr:x>
      <cdr:y>0.79745</cdr:y>
    </cdr:from>
    <cdr:to>
      <cdr:x>0.967</cdr:x>
      <cdr:y>0.86173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93BD868-31F4-C961-97F8-4603E183F127}"/>
            </a:ext>
          </a:extLst>
        </cdr:cNvPr>
        <cdr:cNvSpPr txBox="1"/>
      </cdr:nvSpPr>
      <cdr:spPr>
        <a:xfrm xmlns:a="http://schemas.openxmlformats.org/drawingml/2006/main">
          <a:off x="5808549" y="4855821"/>
          <a:ext cx="3163660" cy="391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optimiste : 5 %</a:t>
          </a:r>
        </a:p>
      </cdr:txBody>
    </cdr:sp>
  </cdr:relSizeAnchor>
  <cdr:relSizeAnchor xmlns:cdr="http://schemas.openxmlformats.org/drawingml/2006/chartDrawing">
    <cdr:from>
      <cdr:x>0.61592</cdr:x>
      <cdr:y>0.49857</cdr:y>
    </cdr:from>
    <cdr:to>
      <cdr:x>0.96698</cdr:x>
      <cdr:y>0.55723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BB26A24-B55B-A363-9B00-C1A9A2F61BC3}"/>
            </a:ext>
          </a:extLst>
        </cdr:cNvPr>
        <cdr:cNvSpPr txBox="1"/>
      </cdr:nvSpPr>
      <cdr:spPr>
        <a:xfrm xmlns:a="http://schemas.openxmlformats.org/drawingml/2006/main">
          <a:off x="5714772" y="3035867"/>
          <a:ext cx="3257209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latin typeface="Arial" panose="020B0604020202020204" pitchFamily="34" charset="0"/>
              <a:cs typeface="Arial" panose="020B0604020202020204" pitchFamily="34" charset="0"/>
            </a:rPr>
            <a:t>Scénario central : 7 %</a:t>
          </a:r>
        </a:p>
      </cdr:txBody>
    </cdr:sp>
  </cdr:relSizeAnchor>
  <cdr:relSizeAnchor xmlns:cdr="http://schemas.openxmlformats.org/drawingml/2006/chartDrawing">
    <cdr:from>
      <cdr:x>0.60678</cdr:x>
      <cdr:y>0.17315</cdr:y>
    </cdr:from>
    <cdr:to>
      <cdr:x>0.98717</cdr:x>
      <cdr:y>0.23181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866E6A49-EA37-3F23-FFF9-30B3B07984E1}"/>
            </a:ext>
          </a:extLst>
        </cdr:cNvPr>
        <cdr:cNvSpPr txBox="1"/>
      </cdr:nvSpPr>
      <cdr:spPr>
        <a:xfrm xmlns:a="http://schemas.openxmlformats.org/drawingml/2006/main">
          <a:off x="5629955" y="1054327"/>
          <a:ext cx="3529353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pessimiste : 10 %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647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3F03EE0-FF58-D879-2EA7-A92C0E56AA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0.28188</cdr:x>
      <cdr:y>0.50793</cdr:y>
    </cdr:from>
    <cdr:to>
      <cdr:x>0.67494</cdr:x>
      <cdr:y>0.56659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7723919-6163-FBD1-1C85-61632B451223}"/>
            </a:ext>
          </a:extLst>
        </cdr:cNvPr>
        <cdr:cNvSpPr txBox="1"/>
      </cdr:nvSpPr>
      <cdr:spPr>
        <a:xfrm xmlns:a="http://schemas.openxmlformats.org/drawingml/2006/main">
          <a:off x="2615383" y="3092910"/>
          <a:ext cx="3646965" cy="357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2000" b="1">
              <a:latin typeface="Arial" panose="020B0604020202020204" pitchFamily="34" charset="0"/>
              <a:cs typeface="Arial" panose="020B0604020202020204" pitchFamily="34" charset="0"/>
            </a:rPr>
            <a:t>Scénario central : r -</a:t>
          </a:r>
          <a:r>
            <a:rPr lang="fr-FR" sz="2000" b="1" baseline="0">
              <a:latin typeface="Arial" panose="020B0604020202020204" pitchFamily="34" charset="0"/>
              <a:cs typeface="Arial" panose="020B0604020202020204" pitchFamily="34" charset="0"/>
            </a:rPr>
            <a:t> g = 0,5</a:t>
          </a:r>
          <a:endParaRPr lang="fr-FR" sz="2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0.54408</cdr:x>
      <cdr:y>0.27235</cdr:y>
    </cdr:from>
    <cdr:to>
      <cdr:x>0.96792</cdr:x>
      <cdr:y>0.33236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C897685-5942-7479-9648-A8517992D591}"/>
            </a:ext>
          </a:extLst>
        </cdr:cNvPr>
        <cdr:cNvSpPr txBox="1"/>
      </cdr:nvSpPr>
      <cdr:spPr>
        <a:xfrm xmlns:a="http://schemas.openxmlformats.org/drawingml/2006/main">
          <a:off x="5048155" y="1658370"/>
          <a:ext cx="3932560" cy="3654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pessimiste : r -</a:t>
          </a:r>
          <a:r>
            <a:rPr lang="fr-FR" sz="2000" b="1" baseline="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 g = 1</a:t>
          </a:r>
          <a:endParaRPr lang="fr-FR" sz="2000" b="1">
            <a:solidFill>
              <a:srgbClr val="7030A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0.63032</cdr:x>
      <cdr:y>0.79046</cdr:y>
    </cdr:from>
    <cdr:to>
      <cdr:x>0.99358</cdr:x>
      <cdr:y>0.84912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1B09816-5562-D189-D04C-1E5DB021D908}"/>
            </a:ext>
          </a:extLst>
        </cdr:cNvPr>
        <cdr:cNvSpPr txBox="1"/>
      </cdr:nvSpPr>
      <cdr:spPr>
        <a:xfrm xmlns:a="http://schemas.openxmlformats.org/drawingml/2006/main">
          <a:off x="5848350" y="4813272"/>
          <a:ext cx="3370491" cy="357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optimiste : r</a:t>
          </a:r>
          <a:r>
            <a:rPr lang="fr-FR" sz="2000" b="1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= g</a:t>
          </a:r>
          <a:endParaRPr lang="fr-FR" sz="2000" b="1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647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BA1FEE-7C06-AB1F-D4B1-244BFAD2A38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0.60694</cdr:x>
      <cdr:y>0.48289</cdr:y>
    </cdr:from>
    <cdr:to>
      <cdr:x>1</cdr:x>
      <cdr:y>0.54155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7723919-6163-FBD1-1C85-61632B451223}"/>
            </a:ext>
          </a:extLst>
        </cdr:cNvPr>
        <cdr:cNvSpPr txBox="1"/>
      </cdr:nvSpPr>
      <cdr:spPr>
        <a:xfrm xmlns:a="http://schemas.openxmlformats.org/drawingml/2006/main">
          <a:off x="5636576" y="2939103"/>
          <a:ext cx="3650299" cy="3570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2000" b="1">
              <a:latin typeface="Arial" panose="020B0604020202020204" pitchFamily="34" charset="0"/>
              <a:cs typeface="Arial" panose="020B0604020202020204" pitchFamily="34" charset="0"/>
            </a:rPr>
            <a:t>Scénario central : r -</a:t>
          </a:r>
          <a:r>
            <a:rPr lang="fr-FR" sz="2000" b="1" baseline="0">
              <a:latin typeface="Arial" panose="020B0604020202020204" pitchFamily="34" charset="0"/>
              <a:cs typeface="Arial" panose="020B0604020202020204" pitchFamily="34" charset="0"/>
            </a:rPr>
            <a:t> g = 0,5</a:t>
          </a:r>
          <a:endParaRPr lang="fr-FR" sz="2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0.56357</cdr:x>
      <cdr:y>0.20975</cdr:y>
    </cdr:from>
    <cdr:to>
      <cdr:x>0.98741</cdr:x>
      <cdr:y>0.26976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C897685-5942-7479-9648-A8517992D591}"/>
            </a:ext>
          </a:extLst>
        </cdr:cNvPr>
        <cdr:cNvSpPr txBox="1"/>
      </cdr:nvSpPr>
      <cdr:spPr>
        <a:xfrm xmlns:a="http://schemas.openxmlformats.org/drawingml/2006/main">
          <a:off x="5233778" y="1276651"/>
          <a:ext cx="3936149" cy="365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pessimiste : r -</a:t>
          </a:r>
          <a:r>
            <a:rPr lang="fr-FR" sz="2000" b="1" baseline="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 g = 1</a:t>
          </a:r>
          <a:endParaRPr lang="fr-FR" sz="2000" b="1">
            <a:solidFill>
              <a:srgbClr val="7030A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0.62211</cdr:x>
      <cdr:y>0.63397</cdr:y>
    </cdr:from>
    <cdr:to>
      <cdr:x>0.98537</cdr:x>
      <cdr:y>0.69263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1B09816-5562-D189-D04C-1E5DB021D908}"/>
            </a:ext>
          </a:extLst>
        </cdr:cNvPr>
        <cdr:cNvSpPr txBox="1"/>
      </cdr:nvSpPr>
      <cdr:spPr>
        <a:xfrm xmlns:a="http://schemas.openxmlformats.org/drawingml/2006/main">
          <a:off x="5777503" y="3858615"/>
          <a:ext cx="3373550" cy="3570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Scénario optimiste : r</a:t>
          </a:r>
          <a:r>
            <a:rPr lang="fr-FR" sz="2000" b="1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= g</a:t>
          </a:r>
          <a:endParaRPr lang="fr-FR" sz="2000" b="1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647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92842A-D744-877A-6298-51FF4FBEE1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10</xdr:row>
      <xdr:rowOff>158750</xdr:rowOff>
    </xdr:from>
    <xdr:to>
      <xdr:col>7</xdr:col>
      <xdr:colOff>419100</xdr:colOff>
      <xdr:row>25</xdr:row>
      <xdr:rowOff>73025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261725-9754-414C-8F32-FDF732EF6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638175</xdr:colOff>
      <xdr:row>11</xdr:row>
      <xdr:rowOff>85725</xdr:rowOff>
    </xdr:from>
    <xdr:to>
      <xdr:col>10</xdr:col>
      <xdr:colOff>781050</xdr:colOff>
      <xdr:row>27</xdr:row>
      <xdr:rowOff>28575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A058086-1A37-47CF-9285-8B99CA4466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674689</xdr:colOff>
      <xdr:row>13</xdr:row>
      <xdr:rowOff>180974</xdr:rowOff>
    </xdr:from>
    <xdr:to>
      <xdr:col>8</xdr:col>
      <xdr:colOff>92075</xdr:colOff>
      <xdr:row>29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1DCBE51-9A62-459D-ABF1-80F2C3555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171450</xdr:colOff>
      <xdr:row>14</xdr:row>
      <xdr:rowOff>19050</xdr:rowOff>
    </xdr:from>
    <xdr:to>
      <xdr:col>11</xdr:col>
      <xdr:colOff>392111</xdr:colOff>
      <xdr:row>29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D1C479E-4239-4B27-A161-C067875C0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14</xdr:row>
      <xdr:rowOff>0</xdr:rowOff>
    </xdr:from>
    <xdr:to>
      <xdr:col>15</xdr:col>
      <xdr:colOff>217486</xdr:colOff>
      <xdr:row>29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825B637-E60F-4AB9-91B5-2BA9140A4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219075</xdr:colOff>
      <xdr:row>13</xdr:row>
      <xdr:rowOff>158750</xdr:rowOff>
    </xdr:from>
    <xdr:to>
      <xdr:col>18</xdr:col>
      <xdr:colOff>439736</xdr:colOff>
      <xdr:row>29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E9606701-E8CE-47F8-B52B-CA3BDA3AF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36</xdr:row>
      <xdr:rowOff>1</xdr:rowOff>
    </xdr:from>
    <xdr:to>
      <xdr:col>9</xdr:col>
      <xdr:colOff>495300</xdr:colOff>
      <xdr:row>51</xdr:row>
      <xdr:rowOff>9526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BCADCEA6-5C78-4B78-B379-BAE995489D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611716</xdr:colOff>
      <xdr:row>55</xdr:row>
      <xdr:rowOff>39158</xdr:rowOff>
    </xdr:from>
    <xdr:to>
      <xdr:col>10</xdr:col>
      <xdr:colOff>280458</xdr:colOff>
      <xdr:row>67</xdr:row>
      <xdr:rowOff>166158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A3E99CA-6AFF-4CBF-9A7D-399F40B26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</xdr:colOff>
      <xdr:row>10</xdr:row>
      <xdr:rowOff>154781</xdr:rowOff>
    </xdr:from>
    <xdr:to>
      <xdr:col>10</xdr:col>
      <xdr:colOff>8731</xdr:colOff>
      <xdr:row>26</xdr:row>
      <xdr:rowOff>4762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EF497B-1F59-4BF8-B177-346257C6D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</xdr:colOff>
      <xdr:row>6</xdr:row>
      <xdr:rowOff>154781</xdr:rowOff>
    </xdr:from>
    <xdr:to>
      <xdr:col>14</xdr:col>
      <xdr:colOff>635000</xdr:colOff>
      <xdr:row>22</xdr:row>
      <xdr:rowOff>1587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3E737B-0D6C-4444-82BE-7637425F60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665163</xdr:colOff>
      <xdr:row>7</xdr:row>
      <xdr:rowOff>104775</xdr:rowOff>
    </xdr:from>
    <xdr:to>
      <xdr:col>4</xdr:col>
      <xdr:colOff>88563</xdr:colOff>
      <xdr:row>20</xdr:row>
      <xdr:rowOff>25375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C87F5E9-8B3C-46BA-B576-FA178D6D4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546100</xdr:colOff>
      <xdr:row>12</xdr:row>
      <xdr:rowOff>171450</xdr:rowOff>
    </xdr:from>
    <xdr:to>
      <xdr:col>9</xdr:col>
      <xdr:colOff>807700</xdr:colOff>
      <xdr:row>25</xdr:row>
      <xdr:rowOff>74050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6D57DBA-9668-4161-8A2B-31324DC23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611187</xdr:colOff>
      <xdr:row>13</xdr:row>
      <xdr:rowOff>45243</xdr:rowOff>
    </xdr:from>
    <xdr:to>
      <xdr:col>5</xdr:col>
      <xdr:colOff>65632</xdr:colOff>
      <xdr:row>25</xdr:row>
      <xdr:rowOff>160576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B181759-A814-4528-AF50-514A65DBE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64912</xdr:colOff>
      <xdr:row>13</xdr:row>
      <xdr:rowOff>72362</xdr:rowOff>
    </xdr:from>
    <xdr:to>
      <xdr:col>11</xdr:col>
      <xdr:colOff>751832</xdr:colOff>
      <xdr:row>26</xdr:row>
      <xdr:rowOff>11307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2BDDFAD-DB78-46EF-BA99-02A00AD3B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175418</xdr:colOff>
      <xdr:row>5</xdr:row>
      <xdr:rowOff>137321</xdr:rowOff>
    </xdr:from>
    <xdr:to>
      <xdr:col>6</xdr:col>
      <xdr:colOff>699293</xdr:colOff>
      <xdr:row>21</xdr:row>
      <xdr:rowOff>26195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99A5F9A-0C04-44A1-BFD3-3958F2753D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171139</xdr:colOff>
      <xdr:row>6</xdr:row>
      <xdr:rowOff>175180</xdr:rowOff>
    </xdr:from>
    <xdr:to>
      <xdr:col>3</xdr:col>
      <xdr:colOff>398910</xdr:colOff>
      <xdr:row>22</xdr:row>
      <xdr:rowOff>54082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384129C-F570-4308-A50C-6507534B1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160337</xdr:colOff>
      <xdr:row>10</xdr:row>
      <xdr:rowOff>15874</xdr:rowOff>
    </xdr:from>
    <xdr:to>
      <xdr:col>13</xdr:col>
      <xdr:colOff>523875</xdr:colOff>
      <xdr:row>25</xdr:row>
      <xdr:rowOff>104774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ADD9492-40AF-4F0D-A9D1-6102486408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912812</xdr:colOff>
      <xdr:row>7</xdr:row>
      <xdr:rowOff>76200</xdr:rowOff>
    </xdr:from>
    <xdr:to>
      <xdr:col>9</xdr:col>
      <xdr:colOff>674687</xdr:colOff>
      <xdr:row>22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29C3D63-938A-4C62-8FE4-40E6B8850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814388</xdr:colOff>
      <xdr:row>31</xdr:row>
      <xdr:rowOff>80963</xdr:rowOff>
    </xdr:from>
    <xdr:to>
      <xdr:col>7</xdr:col>
      <xdr:colOff>336551</xdr:colOff>
      <xdr:row>46</xdr:row>
      <xdr:rowOff>106363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E929984-C377-469A-8E4C-1B9EA08EF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27214</xdr:colOff>
      <xdr:row>5</xdr:row>
      <xdr:rowOff>176893</xdr:rowOff>
    </xdr:from>
    <xdr:to>
      <xdr:col>6</xdr:col>
      <xdr:colOff>181996</xdr:colOff>
      <xdr:row>19</xdr:row>
      <xdr:rowOff>33905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15E21E7-7249-4C87-9EEB-1D220E584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17462</xdr:colOff>
      <xdr:row>7</xdr:row>
      <xdr:rowOff>9525</xdr:rowOff>
    </xdr:from>
    <xdr:to>
      <xdr:col>10</xdr:col>
      <xdr:colOff>534987</xdr:colOff>
      <xdr:row>22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F382E7C-D2D2-4FD2-94A9-800EDCB592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13</xdr:col>
      <xdr:colOff>571500</xdr:colOff>
      <xdr:row>23</xdr:row>
      <xdr:rowOff>64293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2FCFC71-C891-43B9-AE0A-73FDB35D0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721179</xdr:colOff>
      <xdr:row>5</xdr:row>
      <xdr:rowOff>127226</xdr:rowOff>
    </xdr:from>
    <xdr:to>
      <xdr:col>5</xdr:col>
      <xdr:colOff>1046391</xdr:colOff>
      <xdr:row>21</xdr:row>
      <xdr:rowOff>36059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994910-685F-4A01-8369-C0B116281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74612</xdr:colOff>
      <xdr:row>5</xdr:row>
      <xdr:rowOff>0</xdr:rowOff>
    </xdr:from>
    <xdr:to>
      <xdr:col>6</xdr:col>
      <xdr:colOff>620712</xdr:colOff>
      <xdr:row>19</xdr:row>
      <xdr:rowOff>149225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7A806C1-8319-4B91-8108-20E8D221C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405493</xdr:colOff>
      <xdr:row>5</xdr:row>
      <xdr:rowOff>149678</xdr:rowOff>
    </xdr:from>
    <xdr:to>
      <xdr:col>8</xdr:col>
      <xdr:colOff>72571</xdr:colOff>
      <xdr:row>21</xdr:row>
      <xdr:rowOff>74385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71F9AE8-4039-45A3-A021-4A85A1D54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1092652</xdr:colOff>
      <xdr:row>1</xdr:row>
      <xdr:rowOff>433614</xdr:rowOff>
    </xdr:from>
    <xdr:to>
      <xdr:col>10</xdr:col>
      <xdr:colOff>636813</xdr:colOff>
      <xdr:row>14</xdr:row>
      <xdr:rowOff>104321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4C750F-49C6-4912-AB07-AEDB03CC9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4</xdr:row>
      <xdr:rowOff>107156</xdr:rowOff>
    </xdr:from>
    <xdr:to>
      <xdr:col>7</xdr:col>
      <xdr:colOff>376238</xdr:colOff>
      <xdr:row>14</xdr:row>
      <xdr:rowOff>119063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08AC1D3-2C22-499B-8388-354206C45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800099</xdr:colOff>
      <xdr:row>6</xdr:row>
      <xdr:rowOff>96838</xdr:rowOff>
    </xdr:from>
    <xdr:to>
      <xdr:col>12</xdr:col>
      <xdr:colOff>514349</xdr:colOff>
      <xdr:row>21</xdr:row>
      <xdr:rowOff>128588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040AB28-2649-4CDA-971D-6926A4DA3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325437</xdr:colOff>
      <xdr:row>1</xdr:row>
      <xdr:rowOff>15873</xdr:rowOff>
    </xdr:from>
    <xdr:to>
      <xdr:col>8</xdr:col>
      <xdr:colOff>762000</xdr:colOff>
      <xdr:row>18</xdr:row>
      <xdr:rowOff>36284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4EB9BBC-83E9-4E82-A981-A1056DF0D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613001</xdr:colOff>
      <xdr:row>5</xdr:row>
      <xdr:rowOff>166914</xdr:rowOff>
    </xdr:from>
    <xdr:to>
      <xdr:col>7</xdr:col>
      <xdr:colOff>317727</xdr:colOff>
      <xdr:row>21</xdr:row>
      <xdr:rowOff>14060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8D07B7-2D99-4648-BA67-585F49BFB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6</xdr:row>
      <xdr:rowOff>22225</xdr:rowOff>
    </xdr:from>
    <xdr:to>
      <xdr:col>9</xdr:col>
      <xdr:colOff>511175</xdr:colOff>
      <xdr:row>21</xdr:row>
      <xdr:rowOff>50800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E7E1C2D-8107-41D4-A1D4-79A67BF7B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788987</xdr:colOff>
      <xdr:row>9</xdr:row>
      <xdr:rowOff>44450</xdr:rowOff>
    </xdr:from>
    <xdr:to>
      <xdr:col>9</xdr:col>
      <xdr:colOff>493712</xdr:colOff>
      <xdr:row>24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D70490E-0BE3-4D0D-99AF-35BF202BE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362859</xdr:colOff>
      <xdr:row>1</xdr:row>
      <xdr:rowOff>182339</xdr:rowOff>
    </xdr:from>
    <xdr:to>
      <xdr:col>6</xdr:col>
      <xdr:colOff>813983</xdr:colOff>
      <xdr:row>11</xdr:row>
      <xdr:rowOff>72714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B8913C2-48E1-4F08-9F8A-ECC9D445C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30</xdr:row>
      <xdr:rowOff>28575</xdr:rowOff>
    </xdr:from>
    <xdr:to>
      <xdr:col>7</xdr:col>
      <xdr:colOff>222525</xdr:colOff>
      <xdr:row>46</xdr:row>
      <xdr:rowOff>93575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9705C21-87CB-4F95-B02C-0389626EA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609996</xdr:colOff>
      <xdr:row>9</xdr:row>
      <xdr:rowOff>12302</xdr:rowOff>
    </xdr:from>
    <xdr:to>
      <xdr:col>8</xdr:col>
      <xdr:colOff>187721</xdr:colOff>
      <xdr:row>24</xdr:row>
      <xdr:rowOff>76596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5AAFE1-2681-4E97-B5FE-029DE5CED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647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1A9CE7E-5196-001A-2EBD-1ECB1B5EF6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0.29625</cdr:x>
      <cdr:y>0.23732</cdr:y>
    </cdr:from>
    <cdr:to>
      <cdr:x>0.94035</cdr:x>
      <cdr:y>0.29598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7723919-6163-FBD1-1C85-61632B451223}"/>
            </a:ext>
          </a:extLst>
        </cdr:cNvPr>
        <cdr:cNvSpPr txBox="1"/>
      </cdr:nvSpPr>
      <cdr:spPr>
        <a:xfrm xmlns:a="http://schemas.openxmlformats.org/drawingml/2006/main">
          <a:off x="2748737" y="1445060"/>
          <a:ext cx="5976163" cy="357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2000" b="1">
              <a:latin typeface="Arial" panose="020B0604020202020204" pitchFamily="34" charset="0"/>
              <a:cs typeface="Arial" panose="020B0604020202020204" pitchFamily="34" charset="0"/>
            </a:rPr>
            <a:t>Salaire moyen par travailleur</a:t>
          </a:r>
          <a:r>
            <a:rPr lang="fr-FR" sz="2000" b="1" baseline="0">
              <a:latin typeface="Arial" panose="020B0604020202020204" pitchFamily="34" charset="0"/>
              <a:cs typeface="Arial" panose="020B0604020202020204" pitchFamily="34" charset="0"/>
            </a:rPr>
            <a:t> du secteur public</a:t>
          </a:r>
          <a:endParaRPr lang="fr-FR" sz="2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0.32952</cdr:x>
      <cdr:y>0.42877</cdr:y>
    </cdr:from>
    <cdr:to>
      <cdr:x>0.84898</cdr:x>
      <cdr:y>0.48878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C897685-5942-7479-9648-A8517992D591}"/>
            </a:ext>
          </a:extLst>
        </cdr:cNvPr>
        <cdr:cNvSpPr txBox="1"/>
      </cdr:nvSpPr>
      <cdr:spPr>
        <a:xfrm xmlns:a="http://schemas.openxmlformats.org/drawingml/2006/main">
          <a:off x="3057451" y="2610893"/>
          <a:ext cx="4819724" cy="365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</a:t>
          </a:r>
          <a:r>
            <a:rPr lang="fr-FR" sz="2000" b="1" baseline="0">
              <a:solidFill>
                <a:srgbClr val="7030A0"/>
              </a:solidFill>
              <a:latin typeface="Arial" panose="020B0604020202020204" pitchFamily="34" charset="0"/>
              <a:cs typeface="Arial" panose="020B0604020202020204" pitchFamily="34" charset="0"/>
            </a:rPr>
            <a:t> des prix à la consommation</a:t>
          </a:r>
          <a:endParaRPr lang="fr-FR" sz="2000" b="1">
            <a:solidFill>
              <a:srgbClr val="7030A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0.28231</cdr:x>
      <cdr:y>0.0975</cdr:y>
    </cdr:from>
    <cdr:to>
      <cdr:x>0.71142</cdr:x>
      <cdr:y>0.15616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1B09816-5562-D189-D04C-1E5DB021D908}"/>
            </a:ext>
          </a:extLst>
        </cdr:cNvPr>
        <cdr:cNvSpPr txBox="1"/>
      </cdr:nvSpPr>
      <cdr:spPr>
        <a:xfrm xmlns:a="http://schemas.openxmlformats.org/drawingml/2006/main">
          <a:off x="2619368" y="593691"/>
          <a:ext cx="3981457" cy="357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Salaire</a:t>
          </a:r>
          <a:r>
            <a:rPr lang="fr-FR" sz="2000" b="1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moyen par travailleur</a:t>
          </a:r>
          <a:endParaRPr lang="fr-FR" sz="2000" b="1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3600DE-7A20-395E-3845-F1DB089D30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9A1C206-4B63-4954-2C5C-05CF66FD79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1D7EA13-D675-986A-3F02-32B03A22314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5DB2E5-28B0-B9CF-F6F5-A4CD238F67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8F2E3D1-0E18-C7D4-33B4-96BC6D7DA82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DDD315E-300F-FB1F-0CDE-1E2D59A6448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5D715C4-A164-EFA1-59CC-024D2C1DCA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8332E95-9332-20F8-57C2-FB6BA406FF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84804" cy="609600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9AC6E87-D51D-DA44-B34F-E17BE6B5B0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0.32293</cdr:x>
      <cdr:y>0.29755</cdr:y>
    </cdr:from>
    <cdr:to>
      <cdr:x>0.6748</cdr:x>
      <cdr:y>0.43207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CB27A885-8880-AEEC-4B37-9DFE5AE21FAF}"/>
            </a:ext>
          </a:extLst>
        </cdr:cNvPr>
        <cdr:cNvSpPr txBox="1"/>
      </cdr:nvSpPr>
      <cdr:spPr>
        <a:xfrm xmlns:a="http://schemas.openxmlformats.org/drawingml/2006/main">
          <a:off x="2998304" y="1813892"/>
          <a:ext cx="3267082" cy="8199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25400">
          <a:solidFill>
            <a:srgbClr val="00009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800">
              <a:solidFill>
                <a:srgbClr val="000091"/>
              </a:solidFill>
              <a:latin typeface="Marianne" panose="02000000000000000000" pitchFamily="2" charset="0"/>
            </a:rPr>
            <a:t>Scénario macroéconomique</a:t>
          </a:r>
          <a:r>
            <a:rPr lang="fr-FR" sz="1800" baseline="0">
              <a:solidFill>
                <a:srgbClr val="000091"/>
              </a:solidFill>
              <a:latin typeface="Marianne" panose="02000000000000000000" pitchFamily="2" charset="0"/>
            </a:rPr>
            <a:t> central</a:t>
          </a:r>
          <a:endParaRPr lang="fr-FR" sz="1800">
            <a:solidFill>
              <a:srgbClr val="000091"/>
            </a:solidFill>
            <a:latin typeface="Marianne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0.67351</cdr:x>
      <cdr:y>0.43207</cdr:y>
    </cdr:from>
    <cdr:to>
      <cdr:x>0.74041</cdr:x>
      <cdr:y>0.52989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DFBD4F8D-4ABF-6EE1-D4FD-C5E11D8D0EB6}"/>
            </a:ext>
          </a:extLst>
        </cdr:cNvPr>
        <cdr:cNvCxnSpPr/>
      </cdr:nvCxnSpPr>
      <cdr:spPr>
        <a:xfrm xmlns:a="http://schemas.openxmlformats.org/drawingml/2006/main">
          <a:off x="6253370" y="2633870"/>
          <a:ext cx="621195" cy="596347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00009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0.4612</cdr:x>
      <cdr:y>0.10055</cdr:y>
    </cdr:from>
    <cdr:to>
      <cdr:x>0.83489</cdr:x>
      <cdr:y>0.21805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7D9B3916-2032-7827-2822-2FC5419A35D5}"/>
            </a:ext>
          </a:extLst>
        </cdr:cNvPr>
        <cdr:cNvSpPr txBox="1"/>
      </cdr:nvSpPr>
      <cdr:spPr>
        <a:xfrm xmlns:a="http://schemas.openxmlformats.org/drawingml/2006/main">
          <a:off x="4282109" y="612952"/>
          <a:ext cx="3469681" cy="71625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25400">
          <a:solidFill>
            <a:srgbClr val="A558A0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>
              <a:solidFill>
                <a:srgbClr val="A558A0"/>
              </a:solidFill>
              <a:latin typeface="Marianne" panose="02000000000000000000" pitchFamily="2" charset="0"/>
            </a:rPr>
            <a:t>Scénario</a:t>
          </a:r>
          <a:r>
            <a:rPr lang="fr-FR" sz="1800" baseline="0">
              <a:solidFill>
                <a:srgbClr val="A558A0"/>
              </a:solidFill>
              <a:latin typeface="Marianne" panose="02000000000000000000" pitchFamily="2" charset="0"/>
            </a:rPr>
            <a:t> macroéconomique le moins favorable</a:t>
          </a:r>
          <a:endParaRPr lang="fr-FR" sz="1800">
            <a:solidFill>
              <a:srgbClr val="A558A0"/>
            </a:solidFill>
            <a:latin typeface="Marianne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0.50417</cdr:x>
      <cdr:y>0.69097</cdr:y>
    </cdr:from>
    <cdr:to>
      <cdr:x>0.87514</cdr:x>
      <cdr:y>0.79891</cdr:y>
    </cdr:to>
    <cdr:sp macro="" textlink="">
      <cdr:nvSpPr>
        <cdr:cNvPr id="8" name="ZoneTexte 1">
          <a:extLst xmlns:a="http://schemas.openxmlformats.org/drawingml/2006/main">
            <a:ext uri="{FF2B5EF4-FFF2-40B4-BE49-F238E27FC236}">
              <a16:creationId xmlns:a16="http://schemas.microsoft.com/office/drawing/2014/main" id="{3695FB8D-6F78-E553-93BE-30F74F4A1186}"/>
            </a:ext>
          </a:extLst>
        </cdr:cNvPr>
        <cdr:cNvSpPr txBox="1"/>
      </cdr:nvSpPr>
      <cdr:spPr>
        <a:xfrm xmlns:a="http://schemas.openxmlformats.org/drawingml/2006/main">
          <a:off x="4681086" y="4212153"/>
          <a:ext cx="3444417" cy="6580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25400">
          <a:solidFill>
            <a:srgbClr val="A558A0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>
              <a:solidFill>
                <a:srgbClr val="A558A0"/>
              </a:solidFill>
              <a:latin typeface="Marianne" panose="02000000000000000000" pitchFamily="2" charset="0"/>
            </a:rPr>
            <a:t>Scénario</a:t>
          </a:r>
          <a:r>
            <a:rPr lang="fr-FR" sz="1800" baseline="0">
              <a:solidFill>
                <a:srgbClr val="A558A0"/>
              </a:solidFill>
              <a:latin typeface="Marianne" panose="02000000000000000000" pitchFamily="2" charset="0"/>
            </a:rPr>
            <a:t> macroéconomique le plus favorable</a:t>
          </a:r>
          <a:endParaRPr lang="fr-FR" sz="1800">
            <a:solidFill>
              <a:srgbClr val="A558A0"/>
            </a:solidFill>
            <a:latin typeface="Marianne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0.87412</cdr:x>
      <cdr:y>0.51766</cdr:y>
    </cdr:from>
    <cdr:to>
      <cdr:x>0.90633</cdr:x>
      <cdr:y>0.68984</cdr:y>
    </cdr:to>
    <cdr:cxnSp macro="">
      <cdr:nvCxnSpPr>
        <cdr:cNvPr id="13" name="Connecteur droit avec flèche 12">
          <a:extLst xmlns:a="http://schemas.openxmlformats.org/drawingml/2006/main">
            <a:ext uri="{FF2B5EF4-FFF2-40B4-BE49-F238E27FC236}">
              <a16:creationId xmlns:a16="http://schemas.microsoft.com/office/drawing/2014/main" id="{9D4B0C0E-6997-1204-6D4A-5EC4696BC319}"/>
            </a:ext>
          </a:extLst>
        </cdr:cNvPr>
        <cdr:cNvCxnSpPr/>
      </cdr:nvCxnSpPr>
      <cdr:spPr>
        <a:xfrm xmlns:a="http://schemas.openxmlformats.org/drawingml/2006/main" flipV="1">
          <a:off x="8116033" y="3155674"/>
          <a:ext cx="299097" cy="1049591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rgbClr val="A558A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0.83497</cdr:x>
      <cdr:y>0.21603</cdr:y>
    </cdr:from>
    <cdr:to>
      <cdr:x>0.89028</cdr:x>
      <cdr:y>0.28533</cdr:y>
    </cdr:to>
    <cdr:cxnSp macro="">
      <cdr:nvCxnSpPr>
        <cdr:cNvPr id="15" name="Connecteur droit avec flèche 14">
          <a:extLst xmlns:a="http://schemas.openxmlformats.org/drawingml/2006/main">
            <a:ext uri="{FF2B5EF4-FFF2-40B4-BE49-F238E27FC236}">
              <a16:creationId xmlns:a16="http://schemas.microsoft.com/office/drawing/2014/main" id="{DC8E2E2F-5664-A866-C050-5D9A7DFDC9AD}"/>
            </a:ext>
          </a:extLst>
        </cdr:cNvPr>
        <cdr:cNvCxnSpPr/>
      </cdr:nvCxnSpPr>
      <cdr:spPr>
        <a:xfrm xmlns:a="http://schemas.openxmlformats.org/drawingml/2006/main">
          <a:off x="7752533" y="1316919"/>
          <a:ext cx="513510" cy="422429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rgbClr val="A558A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7459C9-28D8-DC06-6268-778133C148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FC68D2F-8464-0290-B304-5F27AEC6918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0.37436</cdr:x>
      <cdr:y>0.29693</cdr:y>
    </cdr:from>
    <cdr:to>
      <cdr:x>0.69491</cdr:x>
      <cdr:y>0.34996</cdr:y>
    </cdr:to>
    <cdr:sp macro="" textlink="">
      <cdr:nvSpPr>
        <cdr:cNvPr id="10" name="ZoneTexte 1">
          <a:extLst xmlns:a="http://schemas.openxmlformats.org/drawingml/2006/main">
            <a:ext uri="{FF2B5EF4-FFF2-40B4-BE49-F238E27FC236}">
              <a16:creationId xmlns:a16="http://schemas.microsoft.com/office/drawing/2014/main" id="{4A375B4A-EBB6-5AEB-510F-906BFCD49AF0}"/>
            </a:ext>
          </a:extLst>
        </cdr:cNvPr>
        <cdr:cNvSpPr txBox="1"/>
      </cdr:nvSpPr>
      <cdr:spPr>
        <a:xfrm xmlns:a="http://schemas.openxmlformats.org/drawingml/2006/main">
          <a:off x="3476613" y="1812910"/>
          <a:ext cx="2976908" cy="323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Tendanciel</a:t>
          </a:r>
        </a:p>
      </cdr:txBody>
    </cdr:sp>
  </cdr:relSizeAnchor>
  <cdr:relSizeAnchor xmlns:cdr="http://schemas.openxmlformats.org/drawingml/2006/chartDrawing">
    <cdr:from>
      <cdr:x>0.61641</cdr:x>
      <cdr:y>0.64628</cdr:y>
    </cdr:from>
    <cdr:to>
      <cdr:x>0.93641</cdr:x>
      <cdr:y>0.76986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8B4328A2-D1C4-572F-0221-C8452EC86A69}"/>
            </a:ext>
          </a:extLst>
        </cdr:cNvPr>
        <cdr:cNvSpPr txBox="1"/>
      </cdr:nvSpPr>
      <cdr:spPr>
        <a:xfrm xmlns:a="http://schemas.openxmlformats.org/drawingml/2006/main">
          <a:off x="5724511" y="3945852"/>
          <a:ext cx="2971814" cy="754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8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Trajectoire attendue avec une consolidation budgétaire de 140 Md€</a:t>
          </a: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CFE43D7-E6C1-0763-1D0F-1C4C29B4A4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DC5538-3F9A-B2D6-DD0F-AA0B69672D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5BF29EF-1DEC-F76E-2DBB-A384728A84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C762C0-2EDB-F526-BB13-80716D5FA9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2500" cy="610500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06C09B-1209-8EFD-BB36-BFEE1BEE5D3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3AFE90B-ECBB-EF2D-6C6B-7B9D416D6A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0.59216</cdr:x>
      <cdr:y>0.60572</cdr:y>
    </cdr:from>
    <cdr:to>
      <cdr:x>0.92923</cdr:x>
      <cdr:y>0.6941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579DAF-2F5A-7FD7-321F-B6F75A1A4B46}"/>
            </a:ext>
          </a:extLst>
        </cdr:cNvPr>
        <cdr:cNvSpPr txBox="1"/>
      </cdr:nvSpPr>
      <cdr:spPr>
        <a:xfrm xmlns:a="http://schemas.openxmlformats.org/drawingml/2006/main">
          <a:off x="5499278" y="3698237"/>
          <a:ext cx="3130327" cy="5396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800" b="1">
              <a:solidFill>
                <a:schemeClr val="accent6"/>
              </a:solidFill>
              <a:latin typeface="Arial" panose="020B0604020202020204" pitchFamily="34" charset="0"/>
              <a:cs typeface="Arial" panose="020B0604020202020204" pitchFamily="34" charset="0"/>
            </a:rPr>
            <a:t>Hausse</a:t>
          </a:r>
          <a:r>
            <a:rPr lang="fr-FR" sz="1800" b="1" baseline="0">
              <a:solidFill>
                <a:schemeClr val="accent6"/>
              </a:solidFill>
              <a:latin typeface="Arial" panose="020B0604020202020204" pitchFamily="34" charset="0"/>
              <a:cs typeface="Arial" panose="020B0604020202020204" pitchFamily="34" charset="0"/>
            </a:rPr>
            <a:t> des recettes structurelles de 140 Md€</a:t>
          </a:r>
          <a:endParaRPr lang="fr-FR" sz="1800" b="1">
            <a:solidFill>
              <a:schemeClr val="accent6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0.3973</cdr:x>
      <cdr:y>0.48911</cdr:y>
    </cdr:from>
    <cdr:to>
      <cdr:x>0.79898</cdr:x>
      <cdr:y>0.55409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1AC8452-4025-CB33-461F-439C043C35DF}"/>
            </a:ext>
          </a:extLst>
        </cdr:cNvPr>
        <cdr:cNvSpPr txBox="1"/>
      </cdr:nvSpPr>
      <cdr:spPr>
        <a:xfrm xmlns:a="http://schemas.openxmlformats.org/drawingml/2006/main">
          <a:off x="3689635" y="2986269"/>
          <a:ext cx="3730352" cy="3967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Baisse des dépenses structurelles de 140 Md€</a:t>
          </a:r>
        </a:p>
      </cdr:txBody>
    </cdr:sp>
  </cdr:relSizeAnchor>
  <cdr:relSizeAnchor xmlns:cdr="http://schemas.openxmlformats.org/drawingml/2006/chartDrawing">
    <cdr:from>
      <cdr:x>0.23795</cdr:x>
      <cdr:y>0.25013</cdr:y>
    </cdr:from>
    <cdr:to>
      <cdr:x>0.67953</cdr:x>
      <cdr:y>0.30316</cdr:y>
    </cdr:to>
    <cdr:sp macro="" textlink="">
      <cdr:nvSpPr>
        <cdr:cNvPr id="10" name="ZoneTexte 1">
          <a:extLst xmlns:a="http://schemas.openxmlformats.org/drawingml/2006/main">
            <a:ext uri="{FF2B5EF4-FFF2-40B4-BE49-F238E27FC236}">
              <a16:creationId xmlns:a16="http://schemas.microsoft.com/office/drawing/2014/main" id="{4A375B4A-EBB6-5AEB-510F-906BFCD49AF0}"/>
            </a:ext>
          </a:extLst>
        </cdr:cNvPr>
        <cdr:cNvSpPr txBox="1"/>
      </cdr:nvSpPr>
      <cdr:spPr>
        <a:xfrm xmlns:a="http://schemas.openxmlformats.org/drawingml/2006/main">
          <a:off x="2209779" y="1527168"/>
          <a:ext cx="4100898" cy="323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Tendanciel</a:t>
          </a:r>
          <a:r>
            <a:rPr lang="fr-FR" sz="18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s</a:t>
          </a:r>
          <a:r>
            <a:rPr lang="fr-FR" sz="18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ans consolidation budgétaire</a:t>
          </a:r>
        </a:p>
      </cdr:txBody>
    </cdr:sp>
  </cdr:relSizeAnchor>
  <cdr:relSizeAnchor xmlns:cdr="http://schemas.openxmlformats.org/drawingml/2006/chartDrawing">
    <cdr:from>
      <cdr:x>0.12307</cdr:x>
      <cdr:y>0.7898</cdr:y>
    </cdr:from>
    <cdr:to>
      <cdr:x>0.63076</cdr:x>
      <cdr:y>0.90328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8B4328A2-D1C4-572F-0221-C8452EC86A69}"/>
            </a:ext>
          </a:extLst>
        </cdr:cNvPr>
        <cdr:cNvSpPr txBox="1"/>
      </cdr:nvSpPr>
      <cdr:spPr>
        <a:xfrm xmlns:a="http://schemas.openxmlformats.org/drawingml/2006/main">
          <a:off x="1142976" y="4822141"/>
          <a:ext cx="4714854" cy="692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800" b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Amélioration du solde</a:t>
          </a:r>
          <a:r>
            <a:rPr lang="fr-FR" sz="1800" b="0" baseline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primaire </a:t>
          </a:r>
          <a:r>
            <a:rPr lang="fr-FR" sz="1800" b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de 140 Md€, sans bouclage</a:t>
          </a:r>
          <a:r>
            <a:rPr lang="fr-FR" sz="1800" b="0" baseline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macroéconomique</a:t>
          </a:r>
          <a:endParaRPr lang="fr-FR" sz="1800" b="0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0.37617</cdr:x>
      <cdr:y>0.57254</cdr:y>
    </cdr:from>
    <cdr:to>
      <cdr:x>0.39693</cdr:x>
      <cdr:y>0.6227</cdr:y>
    </cdr:to>
    <cdr:cxnSp macro="">
      <cdr:nvCxnSpPr>
        <cdr:cNvPr id="13" name="Connecteur droit 12">
          <a:extLst xmlns:a="http://schemas.openxmlformats.org/drawingml/2006/main">
            <a:ext uri="{FF2B5EF4-FFF2-40B4-BE49-F238E27FC236}">
              <a16:creationId xmlns:a16="http://schemas.microsoft.com/office/drawing/2014/main" id="{243C3E28-CB9D-9635-F028-F6087ECAA2AB}"/>
            </a:ext>
          </a:extLst>
        </cdr:cNvPr>
        <cdr:cNvCxnSpPr/>
      </cdr:nvCxnSpPr>
      <cdr:spPr>
        <a:xfrm xmlns:a="http://schemas.openxmlformats.org/drawingml/2006/main" flipH="1">
          <a:off x="3493403" y="3495653"/>
          <a:ext cx="192796" cy="306253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0.56945</cdr:x>
      <cdr:y>0.68175</cdr:y>
    </cdr:from>
    <cdr:to>
      <cdr:x>0.59692</cdr:x>
      <cdr:y>0.71297</cdr:y>
    </cdr:to>
    <cdr:cxnSp macro="">
      <cdr:nvCxnSpPr>
        <cdr:cNvPr id="15" name="Connecteur droit 14">
          <a:extLst xmlns:a="http://schemas.openxmlformats.org/drawingml/2006/main">
            <a:ext uri="{FF2B5EF4-FFF2-40B4-BE49-F238E27FC236}">
              <a16:creationId xmlns:a16="http://schemas.microsoft.com/office/drawing/2014/main" id="{58964040-8ED8-7672-46EF-7E6F9CB0D264}"/>
            </a:ext>
          </a:extLst>
        </cdr:cNvPr>
        <cdr:cNvCxnSpPr/>
      </cdr:nvCxnSpPr>
      <cdr:spPr>
        <a:xfrm xmlns:a="http://schemas.openxmlformats.org/drawingml/2006/main" flipH="1">
          <a:off x="5288373" y="4162441"/>
          <a:ext cx="255110" cy="190614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9770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17D792B-76E7-1A24-F300-A0DBBB250D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0.60238</cdr:x>
      <cdr:y>0.622</cdr:y>
    </cdr:from>
    <cdr:to>
      <cdr:x>0.85897</cdr:x>
      <cdr:y>0.68061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5D7749C-4C9E-5B6E-CB06-FDB6437BF7D7}"/>
            </a:ext>
          </a:extLst>
        </cdr:cNvPr>
        <cdr:cNvSpPr txBox="1"/>
      </cdr:nvSpPr>
      <cdr:spPr>
        <a:xfrm xmlns:a="http://schemas.openxmlformats.org/drawingml/2006/main">
          <a:off x="5594212" y="3792764"/>
          <a:ext cx="2382975" cy="3574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2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Tendanciel</a:t>
          </a:r>
        </a:p>
      </cdr:txBody>
    </cdr:sp>
  </cdr:relSizeAnchor>
  <cdr:relSizeAnchor xmlns:cdr="http://schemas.openxmlformats.org/drawingml/2006/chartDrawing">
    <cdr:from>
      <cdr:x>0.3257</cdr:x>
      <cdr:y>0.11573</cdr:y>
    </cdr:from>
    <cdr:to>
      <cdr:x>0.6201</cdr:x>
      <cdr:y>0.22153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D9AD48FA-836E-1CAC-655C-800889450165}"/>
            </a:ext>
          </a:extLst>
        </cdr:cNvPr>
        <cdr:cNvSpPr txBox="1"/>
      </cdr:nvSpPr>
      <cdr:spPr>
        <a:xfrm xmlns:a="http://schemas.openxmlformats.org/drawingml/2006/main">
          <a:off x="3024691" y="705673"/>
          <a:ext cx="2734056" cy="645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1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Hausse</a:t>
          </a:r>
          <a:r>
            <a:rPr lang="fr-FR" sz="2100" b="1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moyenne du taux d'emploi de 0,8 pt/an d'ici 2050</a:t>
          </a:r>
          <a:endParaRPr lang="fr-FR" sz="21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0911" cy="610245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863E226-BED0-7E0E-5E26-08F66839157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0.60238</cdr:x>
      <cdr:y>0.622</cdr:y>
    </cdr:from>
    <cdr:to>
      <cdr:x>0.85897</cdr:x>
      <cdr:y>0.68061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5D7749C-4C9E-5B6E-CB06-FDB6437BF7D7}"/>
            </a:ext>
          </a:extLst>
        </cdr:cNvPr>
        <cdr:cNvSpPr txBox="1"/>
      </cdr:nvSpPr>
      <cdr:spPr>
        <a:xfrm xmlns:a="http://schemas.openxmlformats.org/drawingml/2006/main">
          <a:off x="5594212" y="3792764"/>
          <a:ext cx="2382975" cy="3574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2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Tendanciel</a:t>
          </a:r>
        </a:p>
      </cdr:txBody>
    </cdr:sp>
  </cdr:relSizeAnchor>
  <cdr:relSizeAnchor xmlns:cdr="http://schemas.openxmlformats.org/drawingml/2006/chartDrawing">
    <cdr:from>
      <cdr:x>0.46426</cdr:x>
      <cdr:y>0.18685</cdr:y>
    </cdr:from>
    <cdr:to>
      <cdr:x>0.75</cdr:x>
      <cdr:y>0.39052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5B656A40-B8D0-E060-B3AC-C0A10A4FEF66}"/>
            </a:ext>
          </a:extLst>
        </cdr:cNvPr>
        <cdr:cNvSpPr txBox="1"/>
      </cdr:nvSpPr>
      <cdr:spPr>
        <a:xfrm xmlns:a="http://schemas.openxmlformats.org/drawingml/2006/main">
          <a:off x="4311499" y="1139342"/>
          <a:ext cx="2653631" cy="12419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1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Croissance</a:t>
          </a:r>
          <a:r>
            <a:rPr lang="fr-FR" sz="21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 de la productivité de +2,7%/an d'ici 2050</a:t>
          </a:r>
          <a:endParaRPr lang="fr-FR" sz="21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467764-6D40-EE88-3B18-762FA4C88E2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0.29922</cdr:x>
      <cdr:y>0.20048</cdr:y>
    </cdr:from>
    <cdr:to>
      <cdr:x>0.68095</cdr:x>
      <cdr:y>0.26793</cdr:y>
    </cdr:to>
    <cdr:sp macro="" textlink="">
      <cdr:nvSpPr>
        <cdr:cNvPr id="10" name="ZoneTexte 1">
          <a:extLst xmlns:a="http://schemas.openxmlformats.org/drawingml/2006/main">
            <a:ext uri="{FF2B5EF4-FFF2-40B4-BE49-F238E27FC236}">
              <a16:creationId xmlns:a16="http://schemas.microsoft.com/office/drawing/2014/main" id="{4A375B4A-EBB6-5AEB-510F-906BFCD49AF0}"/>
            </a:ext>
          </a:extLst>
        </cdr:cNvPr>
        <cdr:cNvSpPr txBox="1"/>
      </cdr:nvSpPr>
      <cdr:spPr>
        <a:xfrm xmlns:a="http://schemas.openxmlformats.org/drawingml/2006/main">
          <a:off x="2782996" y="1224347"/>
          <a:ext cx="3550426" cy="4119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2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Tendanciel,</a:t>
          </a:r>
          <a:r>
            <a:rPr lang="fr-FR" sz="2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fr-FR" sz="2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ans consolidation budgétaire</a:t>
          </a:r>
        </a:p>
      </cdr:txBody>
    </cdr:sp>
  </cdr:relSizeAnchor>
  <cdr:relSizeAnchor xmlns:cdr="http://schemas.openxmlformats.org/drawingml/2006/chartDrawing">
    <cdr:from>
      <cdr:x>0.5379</cdr:x>
      <cdr:y>0.51799</cdr:y>
    </cdr:from>
    <cdr:to>
      <cdr:x>0.97397</cdr:x>
      <cdr:y>0.63043</cdr:y>
    </cdr:to>
    <cdr:sp macro="" textlink="">
      <cdr:nvSpPr>
        <cdr:cNvPr id="13" name="ZoneTexte 1">
          <a:extLst xmlns:a="http://schemas.openxmlformats.org/drawingml/2006/main">
            <a:ext uri="{FF2B5EF4-FFF2-40B4-BE49-F238E27FC236}">
              <a16:creationId xmlns:a16="http://schemas.microsoft.com/office/drawing/2014/main" id="{B3B1ECE4-D6B7-809C-1BB7-7B8BD832274E}"/>
            </a:ext>
          </a:extLst>
        </cdr:cNvPr>
        <cdr:cNvSpPr txBox="1"/>
      </cdr:nvSpPr>
      <cdr:spPr>
        <a:xfrm xmlns:a="http://schemas.openxmlformats.org/drawingml/2006/main">
          <a:off x="4994296" y="3157667"/>
          <a:ext cx="4048851" cy="6854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Hausse</a:t>
          </a:r>
          <a:r>
            <a:rPr lang="fr-FR" sz="2000" b="1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moyenne du taux d'emploi de 0,8 pt/an d'ici 2050</a:t>
          </a:r>
          <a:endParaRPr lang="fr-FR" sz="20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0.25357</cdr:x>
      <cdr:y>0.67139</cdr:y>
    </cdr:from>
    <cdr:to>
      <cdr:x>0.59144</cdr:x>
      <cdr:y>0.82473</cdr:y>
    </cdr:to>
    <cdr:sp macro="" textlink="">
      <cdr:nvSpPr>
        <cdr:cNvPr id="14" name="ZoneTexte 1">
          <a:extLst xmlns:a="http://schemas.openxmlformats.org/drawingml/2006/main">
            <a:ext uri="{FF2B5EF4-FFF2-40B4-BE49-F238E27FC236}">
              <a16:creationId xmlns:a16="http://schemas.microsoft.com/office/drawing/2014/main" id="{B3B1ECE4-D6B7-809C-1BB7-7B8BD832274E}"/>
            </a:ext>
          </a:extLst>
        </cdr:cNvPr>
        <cdr:cNvSpPr txBox="1"/>
      </cdr:nvSpPr>
      <cdr:spPr>
        <a:xfrm xmlns:a="http://schemas.openxmlformats.org/drawingml/2006/main">
          <a:off x="2354394" y="4092803"/>
          <a:ext cx="3136976" cy="934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20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Croissance</a:t>
          </a:r>
          <a:r>
            <a:rPr lang="fr-FR" sz="20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 de la productivité de +2,7%/an d'ici 2050</a:t>
          </a:r>
          <a:endParaRPr lang="fr-FR" sz="20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9290911" cy="610245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BC435E9-1F0E-7D6E-545F-C3D255C58E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9290911" cy="610245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A39BC69-5714-525C-0926-940C7EEE81B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0911" cy="610245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A5EF480-487D-C40C-553D-60E7CFAB71E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0911" cy="610245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51C041F-2F8E-D0BB-4B6E-635A38ECF2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compte.cas.pm.gouv.fr\Users\DirectionTechnique\UniteActuariatEtudes\1-Etudes%20quantitatives\Projections\2010\2.Travaux\R&#233;sultats\Sorties%20multiformats\V5\R4\A\Multiformats%20Agirc-V5R4H4-cptes2011-COR-A-AvecRatt2013.xls?BBDD34AC" TargetMode="External"/><Relationship Id="rId1" Type="http://schemas.openxmlformats.org/officeDocument/2006/relationships/externalLinkPath" Target="file:///\\BBDD34AC\Multiformats%20Agirc-V5R4H4-cptes2011-COR-A-AvecRatt201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compte.cas.pm.gouv.fr\DirectionTechnique\UniteActuariatEtudes\1-Etudes%20quantitatives\Projections\2010\2.Travaux\R&#233;sultats\Sorties%20multiformats\V5\R4\A\Multiformats%20Agirc-V5R4H4-cptes2011-COR-A-AvecRatt2013.xls?230BC72D" TargetMode="External"/><Relationship Id="rId1" Type="http://schemas.openxmlformats.org/officeDocument/2006/relationships/externalLinkPath" Target="file:///\\230BC72D\Multiformats%20Agirc-V5R4H4-cptes2011-COR-A-AvecRatt201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ompte.cas.pm.gouv.fr\jecarpentier$\.profil\.desktop\2035%20-%202050\Rapport\Inputs\1%20-%20intro\Graphiques%20dette.xlsx" TargetMode="External"/><Relationship Id="rId1" Type="http://schemas.openxmlformats.org/officeDocument/2006/relationships/externalLinkPath" Target="file:///\\compte.cas.pm.gouv.fr\jecarpentier$\.profil\.desktop\2035%20-%202050\Rapport\Inputs\1%20-%20intro\Graphiques%20dette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ompte.cas.pm.gouv.fr\jtrinh$\fipu\maquette\Tendanciel%20d&#233;pense_ofce_vf.xlsx" TargetMode="External"/><Relationship Id="rId1" Type="http://schemas.openxmlformats.org/officeDocument/2006/relationships/externalLinkPath" Target="file:///\\compte.cas.pm.gouv.fr\jtrinh$\fipu\maquette\Tendanciel%20d&#233;pense_ofc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f"/>
      <sheetName val="Hypothèses"/>
      <sheetName val="Données DSS"/>
      <sheetName val="Données COR"/>
      <sheetName val="Agirc-Ret"/>
      <sheetName val="Agirc-Gest"/>
      <sheetName val="Agirc-Act Soc"/>
      <sheetName val="Récap"/>
      <sheetName val="PF Gest-AS"/>
      <sheetName val="CR à Preg DSS"/>
      <sheetName val="Preg DSS"/>
      <sheetName val="CR à Preg COR"/>
      <sheetName val="Comptes "/>
      <sheetName val="Années "/>
      <sheetName val="Générations"/>
      <sheetName val="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f"/>
      <sheetName val="Hypothèses"/>
      <sheetName val="Données DSS"/>
      <sheetName val="Données COR"/>
      <sheetName val="Agirc-Ret"/>
      <sheetName val="Agirc-Gest"/>
      <sheetName val="Agirc-Act Soc"/>
      <sheetName val="Récap"/>
      <sheetName val="PF Gest-AS"/>
      <sheetName val="CR à Preg DSS"/>
      <sheetName val="Preg DSS"/>
      <sheetName val="CR à Preg COR"/>
      <sheetName val="Comptes "/>
      <sheetName val="Années "/>
      <sheetName val="Générations"/>
    </sheetNames>
    <sheetDataSet>
      <sheetData sheetId="0" refreshError="1"/>
      <sheetData sheetId="1">
        <row r="3">
          <cell r="S3" t="str">
            <v>Employeur</v>
          </cell>
          <cell r="T3" t="str">
            <v>Salarié</v>
          </cell>
          <cell r="U3" t="str">
            <v>Ensemble</v>
          </cell>
          <cell r="V3" t="str">
            <v>Employeur</v>
          </cell>
          <cell r="W3" t="str">
            <v>Salarié</v>
          </cell>
          <cell r="X3" t="str">
            <v>Ensemble</v>
          </cell>
          <cell r="Y3" t="str">
            <v>Part employeur</v>
          </cell>
          <cell r="Z3" t="str">
            <v>Part salarié</v>
          </cell>
          <cell r="AA3" t="str">
            <v>Part employeur</v>
          </cell>
          <cell r="AB3" t="str">
            <v>Part salarié</v>
          </cell>
          <cell r="AD3" t="str">
            <v>T_hypo_TauxFi</v>
          </cell>
          <cell r="AE3" t="str">
            <v>Taux de rendement réel</v>
          </cell>
          <cell r="AH3" t="str">
            <v>Taux de rendement nominal</v>
          </cell>
        </row>
        <row r="4">
          <cell r="B4" t="str">
            <v>SMPT</v>
          </cell>
          <cell r="C4" t="str">
            <v>PSS</v>
          </cell>
          <cell r="D4" t="str">
            <v>Prix</v>
          </cell>
          <cell r="E4" t="str">
            <v>Effectifs cotisations</v>
          </cell>
          <cell r="F4" t="str">
            <v>Déflateur (Meur 2011)</v>
          </cell>
          <cell r="I4" t="str">
            <v>Personnel</v>
          </cell>
          <cell r="J4" t="str">
            <v>Informatique hors UR</v>
          </cell>
          <cell r="K4" t="str">
            <v xml:space="preserve">Autres </v>
          </cell>
          <cell r="L4" t="str">
            <v>Liées à l'UR</v>
          </cell>
          <cell r="M4" t="str">
            <v>Personnel</v>
          </cell>
          <cell r="N4" t="str">
            <v>Informatique hors UR</v>
          </cell>
          <cell r="O4" t="str">
            <v xml:space="preserve">Autres </v>
          </cell>
          <cell r="P4" t="str">
            <v>Liées à l'UR</v>
          </cell>
          <cell r="R4">
            <v>2010</v>
          </cell>
          <cell r="S4">
            <v>0.1008</v>
          </cell>
          <cell r="T4">
            <v>6.1600000000000002E-2</v>
          </cell>
          <cell r="U4">
            <v>0.16239999999999999</v>
          </cell>
          <cell r="V4">
            <v>2.2000000000000001E-3</v>
          </cell>
          <cell r="W4">
            <v>1.2999999999999999E-3</v>
          </cell>
          <cell r="X4">
            <v>3.5000000000000001E-3</v>
          </cell>
          <cell r="Y4">
            <v>0.62068965517241381</v>
          </cell>
          <cell r="Z4">
            <v>0.37931034482758624</v>
          </cell>
          <cell r="AA4">
            <v>0.62857142857142856</v>
          </cell>
          <cell r="AB4">
            <v>0.37142857142857139</v>
          </cell>
          <cell r="AE4" t="str">
            <v>Réserves de retraite</v>
          </cell>
          <cell r="AF4" t="str">
            <v>Réserves de gestion</v>
          </cell>
          <cell r="AG4" t="str">
            <v>Réserves d'action sociale</v>
          </cell>
          <cell r="AH4" t="str">
            <v>Réserves de retraite</v>
          </cell>
          <cell r="AI4" t="str">
            <v>Réserves de gestion</v>
          </cell>
          <cell r="AJ4" t="str">
            <v>Réserves d'action sociale</v>
          </cell>
        </row>
        <row r="5">
          <cell r="A5">
            <v>2011</v>
          </cell>
          <cell r="B5">
            <v>2.5000000000000001E-2</v>
          </cell>
          <cell r="C5">
            <v>2.1100000000000001E-2</v>
          </cell>
          <cell r="D5">
            <v>2.0500000000000001E-2</v>
          </cell>
          <cell r="E5">
            <v>8.9999999999999993E-3</v>
          </cell>
          <cell r="F5">
            <v>1</v>
          </cell>
          <cell r="H5">
            <v>2011</v>
          </cell>
          <cell r="J5">
            <v>0.01</v>
          </cell>
          <cell r="K5">
            <v>-0.08</v>
          </cell>
          <cell r="L5">
            <v>0.52</v>
          </cell>
          <cell r="N5">
            <v>3.0704999999999982E-2</v>
          </cell>
          <cell r="O5">
            <v>-6.1139999999999972E-2</v>
          </cell>
          <cell r="P5">
            <v>0.55115999999999987</v>
          </cell>
          <cell r="R5">
            <v>2011</v>
          </cell>
          <cell r="S5">
            <v>0.1008</v>
          </cell>
          <cell r="T5">
            <v>6.1600000000000002E-2</v>
          </cell>
          <cell r="U5">
            <v>0.16239999999999999</v>
          </cell>
          <cell r="V5">
            <v>2.2000000000000001E-3</v>
          </cell>
          <cell r="W5">
            <v>1.2999999999999999E-3</v>
          </cell>
          <cell r="X5">
            <v>3.5000000000000001E-3</v>
          </cell>
          <cell r="Y5">
            <v>0.62068965517241381</v>
          </cell>
          <cell r="Z5">
            <v>0.37931034482758624</v>
          </cell>
          <cell r="AA5">
            <v>0.62857142857142856</v>
          </cell>
          <cell r="AB5">
            <v>0.37142857142857139</v>
          </cell>
          <cell r="AD5">
            <v>2011</v>
          </cell>
        </row>
        <row r="6">
          <cell r="A6">
            <v>2012</v>
          </cell>
          <cell r="B6">
            <v>2.5100000000000001E-2</v>
          </cell>
          <cell r="C6">
            <v>2.8899999999999999E-2</v>
          </cell>
          <cell r="D6">
            <v>1.9E-2</v>
          </cell>
          <cell r="E6">
            <v>-9.9999999999988987E-4</v>
          </cell>
          <cell r="F6">
            <v>0.9813542688910698</v>
          </cell>
          <cell r="H6">
            <v>2012</v>
          </cell>
          <cell r="I6">
            <v>-2.2964166130679531E-2</v>
          </cell>
          <cell r="J6">
            <v>0</v>
          </cell>
          <cell r="K6">
            <v>-0.03</v>
          </cell>
          <cell r="L6">
            <v>7.0000000000000007E-2</v>
          </cell>
          <cell r="M6">
            <v>-4.4004852871625255E-3</v>
          </cell>
          <cell r="N6">
            <v>1.8999999999999906E-2</v>
          </cell>
          <cell r="O6">
            <v>-1.157000000000008E-2</v>
          </cell>
          <cell r="P6">
            <v>9.0330000000000021E-2</v>
          </cell>
          <cell r="R6">
            <v>2012</v>
          </cell>
          <cell r="S6">
            <v>0.1008</v>
          </cell>
          <cell r="T6">
            <v>6.1600000000000002E-2</v>
          </cell>
          <cell r="U6">
            <v>0.16239999999999999</v>
          </cell>
          <cell r="V6">
            <v>2.2000000000000001E-3</v>
          </cell>
          <cell r="W6">
            <v>1.2999999999999999E-3</v>
          </cell>
          <cell r="X6">
            <v>3.5000000000000001E-3</v>
          </cell>
          <cell r="Y6">
            <v>0.62068965517241381</v>
          </cell>
          <cell r="Z6">
            <v>0.37931034482758624</v>
          </cell>
          <cell r="AA6">
            <v>0.62857142857142856</v>
          </cell>
          <cell r="AB6">
            <v>0.37142857142857139</v>
          </cell>
          <cell r="AD6">
            <v>2012</v>
          </cell>
          <cell r="AE6">
            <v>1.4999999999999999E-2</v>
          </cell>
          <cell r="AF6">
            <v>1.4999999999999999E-2</v>
          </cell>
          <cell r="AG6">
            <v>1.4999999999999999E-2</v>
          </cell>
          <cell r="AH6">
            <v>3.4284999999999899E-2</v>
          </cell>
          <cell r="AI6">
            <v>3.4284999999999899E-2</v>
          </cell>
          <cell r="AJ6">
            <v>3.4284999999999899E-2</v>
          </cell>
        </row>
        <row r="7">
          <cell r="A7">
            <v>2013</v>
          </cell>
          <cell r="B7">
            <v>2.5100000000000001E-2</v>
          </cell>
          <cell r="C7">
            <v>2.01E-2</v>
          </cell>
          <cell r="D7">
            <v>1.6E-2</v>
          </cell>
          <cell r="E7">
            <v>2.0000000000000018E-3</v>
          </cell>
          <cell r="F7">
            <v>0.96589987095577734</v>
          </cell>
          <cell r="H7">
            <v>2013</v>
          </cell>
          <cell r="I7">
            <v>-2.698977176461903E-2</v>
          </cell>
          <cell r="J7">
            <v>0</v>
          </cell>
          <cell r="K7">
            <v>0.02</v>
          </cell>
          <cell r="L7">
            <v>-0.23</v>
          </cell>
          <cell r="M7">
            <v>-1.1421608112852977E-2</v>
          </cell>
          <cell r="N7">
            <v>1.6000000000000014E-2</v>
          </cell>
          <cell r="O7">
            <v>3.632000000000013E-2</v>
          </cell>
          <cell r="P7">
            <v>-0.21767999999999998</v>
          </cell>
          <cell r="R7">
            <v>2013</v>
          </cell>
          <cell r="S7">
            <v>0.1008</v>
          </cell>
          <cell r="T7">
            <v>6.1600000000000002E-2</v>
          </cell>
          <cell r="U7">
            <v>0.16239999999999999</v>
          </cell>
          <cell r="V7">
            <v>2.2000000000000001E-3</v>
          </cell>
          <cell r="W7">
            <v>1.2999999999999999E-3</v>
          </cell>
          <cell r="X7">
            <v>3.5000000000000001E-3</v>
          </cell>
          <cell r="Y7">
            <v>0.62068965517241381</v>
          </cell>
          <cell r="Z7">
            <v>0.37931034482758624</v>
          </cell>
          <cell r="AA7">
            <v>0.62857142857142856</v>
          </cell>
          <cell r="AB7">
            <v>0.37142857142857139</v>
          </cell>
          <cell r="AD7">
            <v>2013</v>
          </cell>
          <cell r="AE7">
            <v>1.4999999999999999E-2</v>
          </cell>
          <cell r="AF7">
            <v>1.4999999999999999E-2</v>
          </cell>
          <cell r="AG7">
            <v>1.4999999999999999E-2</v>
          </cell>
          <cell r="AH7">
            <v>3.1239999999999934E-2</v>
          </cell>
          <cell r="AI7">
            <v>3.1239999999999934E-2</v>
          </cell>
          <cell r="AJ7">
            <v>3.1239999999999934E-2</v>
          </cell>
        </row>
        <row r="8">
          <cell r="A8">
            <v>2014</v>
          </cell>
          <cell r="B8">
            <v>2.7699999999999999E-2</v>
          </cell>
          <cell r="C8">
            <v>2.5000000000000001E-2</v>
          </cell>
          <cell r="D8">
            <v>1.7500000000000002E-2</v>
          </cell>
          <cell r="E8">
            <v>1.2000000000000011E-2</v>
          </cell>
          <cell r="F8">
            <v>0.94928734246268032</v>
          </cell>
          <cell r="H8">
            <v>2014</v>
          </cell>
          <cell r="I8">
            <v>-1.7532681664388261E-2</v>
          </cell>
          <cell r="J8">
            <v>-0.02</v>
          </cell>
          <cell r="K8">
            <v>0.03</v>
          </cell>
          <cell r="L8">
            <v>-0.64</v>
          </cell>
          <cell r="M8">
            <v>-3.3950359351497816E-4</v>
          </cell>
          <cell r="N8">
            <v>-2.8499999999999082E-3</v>
          </cell>
          <cell r="O8">
            <v>4.8025000000000206E-2</v>
          </cell>
          <cell r="P8">
            <v>-0.63369999999999993</v>
          </cell>
          <cell r="R8">
            <v>2014</v>
          </cell>
          <cell r="S8">
            <v>0.1008</v>
          </cell>
          <cell r="T8">
            <v>6.1600000000000002E-2</v>
          </cell>
          <cell r="U8">
            <v>0.16239999999999999</v>
          </cell>
          <cell r="V8">
            <v>2.2000000000000001E-3</v>
          </cell>
          <cell r="W8">
            <v>1.2999999999999999E-3</v>
          </cell>
          <cell r="X8">
            <v>3.5000000000000001E-3</v>
          </cell>
          <cell r="Y8">
            <v>0.62068965517241381</v>
          </cell>
          <cell r="Z8">
            <v>0.37931034482758624</v>
          </cell>
          <cell r="AA8">
            <v>0.62857142857142856</v>
          </cell>
          <cell r="AB8">
            <v>0.37142857142857139</v>
          </cell>
          <cell r="AD8">
            <v>2014</v>
          </cell>
          <cell r="AE8">
            <v>1.4999999999999999E-2</v>
          </cell>
          <cell r="AF8">
            <v>1.4999999999999999E-2</v>
          </cell>
          <cell r="AG8">
            <v>1.4999999999999999E-2</v>
          </cell>
          <cell r="AH8">
            <v>3.2762500000000028E-2</v>
          </cell>
          <cell r="AI8">
            <v>3.2762500000000028E-2</v>
          </cell>
          <cell r="AJ8">
            <v>3.2762500000000028E-2</v>
          </cell>
        </row>
        <row r="9">
          <cell r="A9">
            <v>2015</v>
          </cell>
          <cell r="B9">
            <v>2.7699999999999999E-2</v>
          </cell>
          <cell r="C9">
            <v>2.8000000000000001E-2</v>
          </cell>
          <cell r="D9">
            <v>1.7500000000000002E-2</v>
          </cell>
          <cell r="E9">
            <v>1.2000000000000011E-2</v>
          </cell>
          <cell r="F9">
            <v>0.93296053313285532</v>
          </cell>
          <cell r="H9">
            <v>2015</v>
          </cell>
          <cell r="I9">
            <v>0</v>
          </cell>
          <cell r="J9">
            <v>0</v>
          </cell>
          <cell r="K9">
            <v>0.01</v>
          </cell>
          <cell r="L9">
            <v>-0.33</v>
          </cell>
          <cell r="M9">
            <v>1.7500000000000071E-2</v>
          </cell>
          <cell r="N9">
            <v>1.7500000000000071E-2</v>
          </cell>
          <cell r="O9">
            <v>2.7675000000000116E-2</v>
          </cell>
          <cell r="P9">
            <v>-0.31827499999999997</v>
          </cell>
          <cell r="R9">
            <v>2015</v>
          </cell>
          <cell r="S9">
            <v>0.1008</v>
          </cell>
          <cell r="T9">
            <v>6.1600000000000002E-2</v>
          </cell>
          <cell r="U9">
            <v>0.16239999999999999</v>
          </cell>
          <cell r="V9">
            <v>2.2000000000000001E-3</v>
          </cell>
          <cell r="W9">
            <v>1.2999999999999999E-3</v>
          </cell>
          <cell r="X9">
            <v>3.5000000000000001E-3</v>
          </cell>
          <cell r="Y9">
            <v>0.62068965517241381</v>
          </cell>
          <cell r="Z9">
            <v>0.37931034482758624</v>
          </cell>
          <cell r="AA9">
            <v>0.62857142857142856</v>
          </cell>
          <cell r="AB9">
            <v>0.37142857142857139</v>
          </cell>
          <cell r="AD9">
            <v>2015</v>
          </cell>
          <cell r="AE9">
            <v>1.4999999999999999E-2</v>
          </cell>
          <cell r="AF9">
            <v>1.4999999999999999E-2</v>
          </cell>
          <cell r="AG9">
            <v>1.4999999999999999E-2</v>
          </cell>
          <cell r="AH9">
            <v>3.2762500000000028E-2</v>
          </cell>
          <cell r="AI9">
            <v>3.2762500000000028E-2</v>
          </cell>
          <cell r="AJ9">
            <v>3.2762500000000028E-2</v>
          </cell>
        </row>
        <row r="10">
          <cell r="A10">
            <v>2016</v>
          </cell>
          <cell r="B10">
            <v>2.7699999999999999E-2</v>
          </cell>
          <cell r="C10">
            <v>2.8000000000000001E-2</v>
          </cell>
          <cell r="D10">
            <v>1.7500000000000002E-2</v>
          </cell>
          <cell r="E10">
            <v>1.2000000000000011E-2</v>
          </cell>
          <cell r="F10">
            <v>0.91691452887749902</v>
          </cell>
          <cell r="H10">
            <v>2016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1.7500000000000071E-2</v>
          </cell>
          <cell r="N10">
            <v>1.7500000000000071E-2</v>
          </cell>
          <cell r="O10">
            <v>1.7500000000000071E-2</v>
          </cell>
          <cell r="P10">
            <v>1.7500000000000071E-2</v>
          </cell>
          <cell r="R10">
            <v>2016</v>
          </cell>
          <cell r="S10">
            <v>0.1008</v>
          </cell>
          <cell r="T10">
            <v>6.1600000000000002E-2</v>
          </cell>
          <cell r="U10">
            <v>0.16239999999999999</v>
          </cell>
          <cell r="V10">
            <v>2.2000000000000001E-3</v>
          </cell>
          <cell r="W10">
            <v>1.2999999999999999E-3</v>
          </cell>
          <cell r="X10">
            <v>3.5000000000000001E-3</v>
          </cell>
          <cell r="Y10">
            <v>0.62068965517241381</v>
          </cell>
          <cell r="Z10">
            <v>0.37931034482758624</v>
          </cell>
          <cell r="AA10">
            <v>0.62857142857142856</v>
          </cell>
          <cell r="AB10">
            <v>0.37142857142857139</v>
          </cell>
          <cell r="AD10">
            <v>2016</v>
          </cell>
          <cell r="AE10">
            <v>1.4999999999999999E-2</v>
          </cell>
          <cell r="AF10">
            <v>1.4999999999999999E-2</v>
          </cell>
          <cell r="AG10">
            <v>1.4999999999999999E-2</v>
          </cell>
          <cell r="AH10">
            <v>3.2762500000000028E-2</v>
          </cell>
          <cell r="AI10">
            <v>3.2762500000000028E-2</v>
          </cell>
          <cell r="AJ10">
            <v>3.2762500000000028E-2</v>
          </cell>
        </row>
        <row r="11">
          <cell r="A11">
            <v>2017</v>
          </cell>
          <cell r="B11">
            <v>2.7699999999999999E-2</v>
          </cell>
          <cell r="C11">
            <v>2.46E-2</v>
          </cell>
          <cell r="D11">
            <v>1.7500000000000002E-2</v>
          </cell>
          <cell r="E11">
            <v>1.2000000000000011E-2</v>
          </cell>
          <cell r="F11">
            <v>0.90114450012530611</v>
          </cell>
          <cell r="H11">
            <v>2017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1.7500000000000071E-2</v>
          </cell>
          <cell r="N11">
            <v>1.7500000000000071E-2</v>
          </cell>
          <cell r="O11">
            <v>1.7500000000000071E-2</v>
          </cell>
          <cell r="P11">
            <v>1.7500000000000071E-2</v>
          </cell>
          <cell r="R11">
            <v>2017</v>
          </cell>
          <cell r="S11">
            <v>0.1008</v>
          </cell>
          <cell r="T11">
            <v>6.1600000000000002E-2</v>
          </cell>
          <cell r="U11">
            <v>0.16239999999999999</v>
          </cell>
          <cell r="V11">
            <v>2.2000000000000001E-3</v>
          </cell>
          <cell r="W11">
            <v>1.2999999999999999E-3</v>
          </cell>
          <cell r="X11">
            <v>3.5000000000000001E-3</v>
          </cell>
          <cell r="Y11">
            <v>0.62068965517241381</v>
          </cell>
          <cell r="Z11">
            <v>0.37931034482758624</v>
          </cell>
          <cell r="AA11">
            <v>0.62857142857142856</v>
          </cell>
          <cell r="AB11">
            <v>0.37142857142857139</v>
          </cell>
          <cell r="AD11">
            <v>2017</v>
          </cell>
          <cell r="AE11">
            <v>1.4999999999999999E-2</v>
          </cell>
          <cell r="AF11">
            <v>1.4999999999999999E-2</v>
          </cell>
          <cell r="AG11">
            <v>1.4999999999999999E-2</v>
          </cell>
          <cell r="AH11">
            <v>3.2762500000000028E-2</v>
          </cell>
          <cell r="AI11">
            <v>3.2762500000000028E-2</v>
          </cell>
          <cell r="AJ11">
            <v>3.2762500000000028E-2</v>
          </cell>
        </row>
        <row r="12">
          <cell r="A12">
            <v>2018</v>
          </cell>
          <cell r="B12">
            <v>3.4799999999999998E-2</v>
          </cell>
          <cell r="C12">
            <v>2.46E-2</v>
          </cell>
          <cell r="D12">
            <v>1.7500000000000002E-2</v>
          </cell>
          <cell r="E12">
            <v>6.2515319465115127E-3</v>
          </cell>
          <cell r="F12">
            <v>0.88564570036885115</v>
          </cell>
          <cell r="H12">
            <v>2018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1.7500000000000071E-2</v>
          </cell>
          <cell r="N12">
            <v>1.7500000000000071E-2</v>
          </cell>
          <cell r="O12">
            <v>1.7500000000000071E-2</v>
          </cell>
          <cell r="P12">
            <v>1.7500000000000071E-2</v>
          </cell>
          <cell r="R12">
            <v>2018</v>
          </cell>
          <cell r="S12">
            <v>0.1008</v>
          </cell>
          <cell r="T12">
            <v>6.1600000000000002E-2</v>
          </cell>
          <cell r="U12">
            <v>0.16239999999999999</v>
          </cell>
          <cell r="V12">
            <v>2.2000000000000001E-3</v>
          </cell>
          <cell r="W12">
            <v>1.2999999999999999E-3</v>
          </cell>
          <cell r="X12">
            <v>3.5000000000000001E-3</v>
          </cell>
          <cell r="Y12">
            <v>0.62068965517241381</v>
          </cell>
          <cell r="Z12">
            <v>0.37931034482758624</v>
          </cell>
          <cell r="AA12">
            <v>0.62857142857142856</v>
          </cell>
          <cell r="AB12">
            <v>0.37142857142857139</v>
          </cell>
          <cell r="AD12">
            <v>2018</v>
          </cell>
          <cell r="AE12">
            <v>1.4999999999999999E-2</v>
          </cell>
          <cell r="AF12">
            <v>1.4999999999999999E-2</v>
          </cell>
          <cell r="AG12">
            <v>1.4999999999999999E-2</v>
          </cell>
          <cell r="AH12">
            <v>3.2762500000000028E-2</v>
          </cell>
          <cell r="AI12">
            <v>3.2762500000000028E-2</v>
          </cell>
          <cell r="AJ12">
            <v>3.2762500000000028E-2</v>
          </cell>
        </row>
        <row r="13">
          <cell r="A13">
            <v>2019</v>
          </cell>
          <cell r="B13">
            <v>3.3799999999999997E-2</v>
          </cell>
          <cell r="C13">
            <v>3.4799999999999998E-2</v>
          </cell>
          <cell r="D13">
            <v>1.7500000000000002E-2</v>
          </cell>
          <cell r="E13">
            <v>9.2902153151264155E-3</v>
          </cell>
          <cell r="F13">
            <v>0.87041346473597159</v>
          </cell>
          <cell r="H13">
            <v>2019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1.7500000000000071E-2</v>
          </cell>
          <cell r="N13">
            <v>1.7500000000000071E-2</v>
          </cell>
          <cell r="O13">
            <v>1.7500000000000071E-2</v>
          </cell>
          <cell r="P13">
            <v>1.7500000000000071E-2</v>
          </cell>
          <cell r="R13">
            <v>2019</v>
          </cell>
          <cell r="S13">
            <v>0.1008</v>
          </cell>
          <cell r="T13">
            <v>6.1600000000000002E-2</v>
          </cell>
          <cell r="U13">
            <v>0.16239999999999999</v>
          </cell>
          <cell r="V13">
            <v>2.2000000000000001E-3</v>
          </cell>
          <cell r="W13">
            <v>1.2999999999999999E-3</v>
          </cell>
          <cell r="X13">
            <v>3.5000000000000001E-3</v>
          </cell>
          <cell r="Y13">
            <v>0.62068965517241381</v>
          </cell>
          <cell r="Z13">
            <v>0.37931034482758624</v>
          </cell>
          <cell r="AA13">
            <v>0.62857142857142856</v>
          </cell>
          <cell r="AB13">
            <v>0.37142857142857139</v>
          </cell>
          <cell r="AD13">
            <v>2019</v>
          </cell>
          <cell r="AE13">
            <v>1.4999999999999999E-2</v>
          </cell>
          <cell r="AF13">
            <v>1.4999999999999999E-2</v>
          </cell>
          <cell r="AG13">
            <v>1.4999999999999999E-2</v>
          </cell>
          <cell r="AH13">
            <v>3.2762500000000028E-2</v>
          </cell>
          <cell r="AI13">
            <v>3.2762500000000028E-2</v>
          </cell>
          <cell r="AJ13">
            <v>3.2762500000000028E-2</v>
          </cell>
        </row>
        <row r="14">
          <cell r="A14">
            <v>2020</v>
          </cell>
          <cell r="B14">
            <v>3.2800000000000003E-2</v>
          </cell>
          <cell r="C14">
            <v>3.3799999999999997E-2</v>
          </cell>
          <cell r="D14">
            <v>1.7500000000000002E-2</v>
          </cell>
          <cell r="E14">
            <v>1.2397635127170181E-2</v>
          </cell>
          <cell r="F14">
            <v>0.85544320858572143</v>
          </cell>
          <cell r="H14">
            <v>2020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1.7500000000000071E-2</v>
          </cell>
          <cell r="N14">
            <v>1.7500000000000071E-2</v>
          </cell>
          <cell r="O14">
            <v>1.7500000000000071E-2</v>
          </cell>
          <cell r="P14">
            <v>1.7500000000000071E-2</v>
          </cell>
          <cell r="R14">
            <v>2020</v>
          </cell>
          <cell r="S14">
            <v>0.1008</v>
          </cell>
          <cell r="T14">
            <v>6.1600000000000002E-2</v>
          </cell>
          <cell r="U14">
            <v>0.16239999999999999</v>
          </cell>
          <cell r="V14">
            <v>2.2000000000000001E-3</v>
          </cell>
          <cell r="W14">
            <v>1.2999999999999999E-3</v>
          </cell>
          <cell r="X14">
            <v>3.5000000000000001E-3</v>
          </cell>
          <cell r="Y14">
            <v>0.62068965517241381</v>
          </cell>
          <cell r="Z14">
            <v>0.37931034482758624</v>
          </cell>
          <cell r="AA14">
            <v>0.62857142857142856</v>
          </cell>
          <cell r="AB14">
            <v>0.37142857142857139</v>
          </cell>
          <cell r="AD14">
            <v>2020</v>
          </cell>
          <cell r="AE14">
            <v>1.4999999999999999E-2</v>
          </cell>
          <cell r="AF14">
            <v>1.4999999999999999E-2</v>
          </cell>
          <cell r="AG14">
            <v>1.4999999999999999E-2</v>
          </cell>
          <cell r="AH14">
            <v>3.2762500000000028E-2</v>
          </cell>
          <cell r="AI14">
            <v>3.2762500000000028E-2</v>
          </cell>
          <cell r="AJ14">
            <v>3.2762500000000028E-2</v>
          </cell>
        </row>
        <row r="15">
          <cell r="A15">
            <v>2021</v>
          </cell>
          <cell r="B15">
            <v>3.3799999999999997E-2</v>
          </cell>
          <cell r="C15">
            <v>3.2800000000000003E-2</v>
          </cell>
          <cell r="D15">
            <v>1.7500000000000002E-2</v>
          </cell>
          <cell r="E15">
            <v>1.197601923008329E-2</v>
          </cell>
          <cell r="F15">
            <v>0.84073042612847304</v>
          </cell>
          <cell r="H15">
            <v>2021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1.7500000000000071E-2</v>
          </cell>
          <cell r="N15">
            <v>1.7500000000000071E-2</v>
          </cell>
          <cell r="O15">
            <v>1.7500000000000071E-2</v>
          </cell>
          <cell r="P15">
            <v>1.7500000000000071E-2</v>
          </cell>
          <cell r="R15">
            <v>2021</v>
          </cell>
          <cell r="S15">
            <v>0.1008</v>
          </cell>
          <cell r="T15">
            <v>6.1600000000000002E-2</v>
          </cell>
          <cell r="U15">
            <v>0.16239999999999999</v>
          </cell>
          <cell r="V15">
            <v>2.2000000000000001E-3</v>
          </cell>
          <cell r="W15">
            <v>1.2999999999999999E-3</v>
          </cell>
          <cell r="X15">
            <v>3.5000000000000001E-3</v>
          </cell>
          <cell r="Y15">
            <v>0.62068965517241381</v>
          </cell>
          <cell r="Z15">
            <v>0.37931034482758624</v>
          </cell>
          <cell r="AA15">
            <v>0.62857142857142856</v>
          </cell>
          <cell r="AB15">
            <v>0.37142857142857139</v>
          </cell>
          <cell r="AD15">
            <v>2021</v>
          </cell>
          <cell r="AE15">
            <v>1.4999999999999999E-2</v>
          </cell>
          <cell r="AF15">
            <v>1.4999999999999999E-2</v>
          </cell>
          <cell r="AG15">
            <v>1.4999999999999999E-2</v>
          </cell>
          <cell r="AH15">
            <v>3.2762500000000028E-2</v>
          </cell>
          <cell r="AI15">
            <v>3.2762500000000028E-2</v>
          </cell>
          <cell r="AJ15">
            <v>3.2762500000000028E-2</v>
          </cell>
        </row>
        <row r="16">
          <cell r="A16">
            <v>2022</v>
          </cell>
          <cell r="B16">
            <v>3.3799999999999997E-2</v>
          </cell>
          <cell r="C16">
            <v>3.3799999999999997E-2</v>
          </cell>
          <cell r="D16">
            <v>1.7500000000000002E-2</v>
          </cell>
          <cell r="E16">
            <v>9.6256456142802538E-3</v>
          </cell>
          <cell r="F16">
            <v>0.82627068906975232</v>
          </cell>
          <cell r="H16">
            <v>2022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1.7500000000000071E-2</v>
          </cell>
          <cell r="N16">
            <v>1.7500000000000071E-2</v>
          </cell>
          <cell r="O16">
            <v>1.7500000000000071E-2</v>
          </cell>
          <cell r="P16">
            <v>1.7500000000000071E-2</v>
          </cell>
          <cell r="R16">
            <v>2022</v>
          </cell>
          <cell r="S16">
            <v>0.1008</v>
          </cell>
          <cell r="T16">
            <v>6.1600000000000002E-2</v>
          </cell>
          <cell r="U16">
            <v>0.16239999999999999</v>
          </cell>
          <cell r="V16">
            <v>2.2000000000000001E-3</v>
          </cell>
          <cell r="W16">
            <v>1.2999999999999999E-3</v>
          </cell>
          <cell r="X16">
            <v>3.5000000000000001E-3</v>
          </cell>
          <cell r="Y16">
            <v>0.62068965517241381</v>
          </cell>
          <cell r="Z16">
            <v>0.37931034482758624</v>
          </cell>
          <cell r="AA16">
            <v>0.62857142857142856</v>
          </cell>
          <cell r="AB16">
            <v>0.37142857142857139</v>
          </cell>
          <cell r="AD16">
            <v>2022</v>
          </cell>
          <cell r="AE16">
            <v>1.4999999999999999E-2</v>
          </cell>
          <cell r="AF16">
            <v>1.4999999999999999E-2</v>
          </cell>
          <cell r="AG16">
            <v>1.4999999999999999E-2</v>
          </cell>
          <cell r="AH16">
            <v>3.2762500000000028E-2</v>
          </cell>
          <cell r="AI16">
            <v>3.2762500000000028E-2</v>
          </cell>
          <cell r="AJ16">
            <v>3.2762500000000028E-2</v>
          </cell>
        </row>
        <row r="17">
          <cell r="A17">
            <v>2023</v>
          </cell>
          <cell r="B17">
            <v>3.4799999999999998E-2</v>
          </cell>
          <cell r="C17">
            <v>3.3799999999999997E-2</v>
          </cell>
          <cell r="D17">
            <v>1.7500000000000002E-2</v>
          </cell>
          <cell r="E17">
            <v>1.0804602169662392E-2</v>
          </cell>
          <cell r="F17">
            <v>0.81205964527739782</v>
          </cell>
          <cell r="H17">
            <v>2023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1.7500000000000071E-2</v>
          </cell>
          <cell r="N17">
            <v>1.7500000000000071E-2</v>
          </cell>
          <cell r="O17">
            <v>1.7500000000000071E-2</v>
          </cell>
          <cell r="P17">
            <v>1.7500000000000071E-2</v>
          </cell>
          <cell r="R17">
            <v>2023</v>
          </cell>
          <cell r="S17">
            <v>0.1008</v>
          </cell>
          <cell r="T17">
            <v>6.1600000000000002E-2</v>
          </cell>
          <cell r="U17">
            <v>0.16239999999999999</v>
          </cell>
          <cell r="V17">
            <v>2.2000000000000001E-3</v>
          </cell>
          <cell r="W17">
            <v>1.2999999999999999E-3</v>
          </cell>
          <cell r="X17">
            <v>3.5000000000000001E-3</v>
          </cell>
          <cell r="Y17">
            <v>0.62068965517241381</v>
          </cell>
          <cell r="Z17">
            <v>0.37931034482758624</v>
          </cell>
          <cell r="AA17">
            <v>0.62857142857142856</v>
          </cell>
          <cell r="AB17">
            <v>0.37142857142857139</v>
          </cell>
          <cell r="AD17">
            <v>2023</v>
          </cell>
          <cell r="AE17">
            <v>1.4999999999999999E-2</v>
          </cell>
          <cell r="AF17">
            <v>1.4999999999999999E-2</v>
          </cell>
          <cell r="AG17">
            <v>1.4999999999999999E-2</v>
          </cell>
          <cell r="AH17">
            <v>3.2762500000000028E-2</v>
          </cell>
          <cell r="AI17">
            <v>3.2762500000000028E-2</v>
          </cell>
          <cell r="AJ17">
            <v>3.2762500000000028E-2</v>
          </cell>
        </row>
        <row r="18">
          <cell r="A18">
            <v>2024</v>
          </cell>
          <cell r="B18">
            <v>3.5799999999999998E-2</v>
          </cell>
          <cell r="C18">
            <v>3.4799999999999998E-2</v>
          </cell>
          <cell r="D18">
            <v>1.7500000000000002E-2</v>
          </cell>
          <cell r="E18">
            <v>9.6616773482112173E-3</v>
          </cell>
          <cell r="F18">
            <v>0.79809301747164396</v>
          </cell>
          <cell r="H18">
            <v>2024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1.7500000000000071E-2</v>
          </cell>
          <cell r="N18">
            <v>1.7500000000000071E-2</v>
          </cell>
          <cell r="O18">
            <v>1.7500000000000071E-2</v>
          </cell>
          <cell r="P18">
            <v>1.7500000000000071E-2</v>
          </cell>
          <cell r="R18">
            <v>2024</v>
          </cell>
          <cell r="S18">
            <v>0.1008</v>
          </cell>
          <cell r="T18">
            <v>6.1600000000000002E-2</v>
          </cell>
          <cell r="U18">
            <v>0.16239999999999999</v>
          </cell>
          <cell r="V18">
            <v>2.2000000000000001E-3</v>
          </cell>
          <cell r="W18">
            <v>1.2999999999999999E-3</v>
          </cell>
          <cell r="X18">
            <v>3.5000000000000001E-3</v>
          </cell>
          <cell r="Y18">
            <v>0.62068965517241381</v>
          </cell>
          <cell r="Z18">
            <v>0.37931034482758624</v>
          </cell>
          <cell r="AA18">
            <v>0.62857142857142856</v>
          </cell>
          <cell r="AB18">
            <v>0.37142857142857139</v>
          </cell>
          <cell r="AD18">
            <v>2024</v>
          </cell>
          <cell r="AE18">
            <v>1.4999999999999999E-2</v>
          </cell>
          <cell r="AF18">
            <v>1.4999999999999999E-2</v>
          </cell>
          <cell r="AG18">
            <v>1.4999999999999999E-2</v>
          </cell>
          <cell r="AH18">
            <v>3.2762500000000028E-2</v>
          </cell>
          <cell r="AI18">
            <v>3.2762500000000028E-2</v>
          </cell>
          <cell r="AJ18">
            <v>3.2762500000000028E-2</v>
          </cell>
        </row>
        <row r="19">
          <cell r="A19">
            <v>2025</v>
          </cell>
          <cell r="B19">
            <v>3.4799999999999998E-2</v>
          </cell>
          <cell r="C19">
            <v>3.5799999999999998E-2</v>
          </cell>
          <cell r="D19">
            <v>1.7500000000000002E-2</v>
          </cell>
          <cell r="E19">
            <v>8.3446538455718144E-3</v>
          </cell>
          <cell r="F19">
            <v>0.78436660193773355</v>
          </cell>
          <cell r="H19">
            <v>2025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1.7500000000000071E-2</v>
          </cell>
          <cell r="N19">
            <v>1.7500000000000071E-2</v>
          </cell>
          <cell r="O19">
            <v>1.7500000000000071E-2</v>
          </cell>
          <cell r="P19">
            <v>1.7500000000000071E-2</v>
          </cell>
          <cell r="R19">
            <v>2025</v>
          </cell>
          <cell r="S19">
            <v>0.1008</v>
          </cell>
          <cell r="T19">
            <v>6.1600000000000002E-2</v>
          </cell>
          <cell r="U19">
            <v>0.16239999999999999</v>
          </cell>
          <cell r="V19">
            <v>2.2000000000000001E-3</v>
          </cell>
          <cell r="W19">
            <v>1.2999999999999999E-3</v>
          </cell>
          <cell r="X19">
            <v>3.5000000000000001E-3</v>
          </cell>
          <cell r="Y19">
            <v>0.62068965517241381</v>
          </cell>
          <cell r="Z19">
            <v>0.37931034482758624</v>
          </cell>
          <cell r="AA19">
            <v>0.62857142857142856</v>
          </cell>
          <cell r="AB19">
            <v>0.37142857142857139</v>
          </cell>
          <cell r="AD19">
            <v>2025</v>
          </cell>
          <cell r="AE19">
            <v>1.4999999999999999E-2</v>
          </cell>
          <cell r="AF19">
            <v>1.4999999999999999E-2</v>
          </cell>
          <cell r="AG19">
            <v>1.4999999999999999E-2</v>
          </cell>
          <cell r="AH19">
            <v>3.2762500000000028E-2</v>
          </cell>
          <cell r="AI19">
            <v>3.2762500000000028E-2</v>
          </cell>
          <cell r="AJ19">
            <v>3.2762500000000028E-2</v>
          </cell>
        </row>
        <row r="20">
          <cell r="A20">
            <v>2026</v>
          </cell>
          <cell r="B20">
            <v>3.5799999999999998E-2</v>
          </cell>
          <cell r="C20">
            <v>3.4799999999999998E-2</v>
          </cell>
          <cell r="D20">
            <v>1.7500000000000002E-2</v>
          </cell>
          <cell r="E20">
            <v>7.4846426991406201E-3</v>
          </cell>
          <cell r="F20">
            <v>0.77087626726067171</v>
          </cell>
          <cell r="H20">
            <v>2026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1.7500000000000071E-2</v>
          </cell>
          <cell r="N20">
            <v>1.7500000000000071E-2</v>
          </cell>
          <cell r="O20">
            <v>1.7500000000000071E-2</v>
          </cell>
          <cell r="P20">
            <v>1.7500000000000071E-2</v>
          </cell>
          <cell r="R20">
            <v>2026</v>
          </cell>
          <cell r="S20">
            <v>0.1008</v>
          </cell>
          <cell r="T20">
            <v>6.1600000000000002E-2</v>
          </cell>
          <cell r="U20">
            <v>0.16239999999999999</v>
          </cell>
          <cell r="V20">
            <v>2.2000000000000001E-3</v>
          </cell>
          <cell r="W20">
            <v>1.2999999999999999E-3</v>
          </cell>
          <cell r="X20">
            <v>3.5000000000000001E-3</v>
          </cell>
          <cell r="Y20">
            <v>0.62068965517241381</v>
          </cell>
          <cell r="Z20">
            <v>0.37931034482758624</v>
          </cell>
          <cell r="AA20">
            <v>0.62857142857142856</v>
          </cell>
          <cell r="AB20">
            <v>0.37142857142857139</v>
          </cell>
          <cell r="AD20">
            <v>2026</v>
          </cell>
          <cell r="AE20">
            <v>1.4999999999999999E-2</v>
          </cell>
          <cell r="AF20">
            <v>1.4999999999999999E-2</v>
          </cell>
          <cell r="AG20">
            <v>1.4999999999999999E-2</v>
          </cell>
          <cell r="AH20">
            <v>3.2762500000000028E-2</v>
          </cell>
          <cell r="AI20">
            <v>3.2762500000000028E-2</v>
          </cell>
          <cell r="AJ20">
            <v>3.2762500000000028E-2</v>
          </cell>
        </row>
        <row r="21">
          <cell r="A21">
            <v>2027</v>
          </cell>
          <cell r="B21">
            <v>3.5799999999999998E-2</v>
          </cell>
          <cell r="C21">
            <v>3.5799999999999998E-2</v>
          </cell>
          <cell r="D21">
            <v>1.7500000000000002E-2</v>
          </cell>
          <cell r="E21">
            <v>6.971242038621428E-3</v>
          </cell>
          <cell r="F21">
            <v>0.75761795308174118</v>
          </cell>
          <cell r="H21">
            <v>2027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1.7500000000000071E-2</v>
          </cell>
          <cell r="N21">
            <v>1.7500000000000071E-2</v>
          </cell>
          <cell r="O21">
            <v>1.7500000000000071E-2</v>
          </cell>
          <cell r="P21">
            <v>1.7500000000000071E-2</v>
          </cell>
          <cell r="R21">
            <v>2027</v>
          </cell>
          <cell r="S21">
            <v>0.1008</v>
          </cell>
          <cell r="T21">
            <v>6.1600000000000002E-2</v>
          </cell>
          <cell r="U21">
            <v>0.16239999999999999</v>
          </cell>
          <cell r="V21">
            <v>2.2000000000000001E-3</v>
          </cell>
          <cell r="W21">
            <v>1.2999999999999999E-3</v>
          </cell>
          <cell r="X21">
            <v>3.5000000000000001E-3</v>
          </cell>
          <cell r="Y21">
            <v>0.62068965517241381</v>
          </cell>
          <cell r="Z21">
            <v>0.37931034482758624</v>
          </cell>
          <cell r="AA21">
            <v>0.62857142857142856</v>
          </cell>
          <cell r="AB21">
            <v>0.37142857142857139</v>
          </cell>
          <cell r="AD21">
            <v>2027</v>
          </cell>
          <cell r="AE21">
            <v>1.4999999999999999E-2</v>
          </cell>
          <cell r="AF21">
            <v>1.4999999999999999E-2</v>
          </cell>
          <cell r="AG21">
            <v>1.4999999999999999E-2</v>
          </cell>
          <cell r="AH21">
            <v>3.2762500000000028E-2</v>
          </cell>
          <cell r="AI21">
            <v>3.2762500000000028E-2</v>
          </cell>
          <cell r="AJ21">
            <v>3.2762500000000028E-2</v>
          </cell>
        </row>
        <row r="22">
          <cell r="A22">
            <v>2028</v>
          </cell>
          <cell r="B22">
            <v>3.5799999999999998E-2</v>
          </cell>
          <cell r="C22">
            <v>3.5799999999999998E-2</v>
          </cell>
          <cell r="D22">
            <v>1.7500000000000002E-2</v>
          </cell>
          <cell r="E22">
            <v>1.3235235300013137E-3</v>
          </cell>
          <cell r="F22">
            <v>0.74458766887640404</v>
          </cell>
          <cell r="H22">
            <v>2028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1.7500000000000071E-2</v>
          </cell>
          <cell r="N22">
            <v>1.7500000000000071E-2</v>
          </cell>
          <cell r="O22">
            <v>1.7500000000000071E-2</v>
          </cell>
          <cell r="P22">
            <v>1.7500000000000071E-2</v>
          </cell>
          <cell r="R22">
            <v>2028</v>
          </cell>
          <cell r="S22">
            <v>0.1008</v>
          </cell>
          <cell r="T22">
            <v>6.1600000000000002E-2</v>
          </cell>
          <cell r="U22">
            <v>0.16239999999999999</v>
          </cell>
          <cell r="V22">
            <v>2.2000000000000001E-3</v>
          </cell>
          <cell r="W22">
            <v>1.2999999999999999E-3</v>
          </cell>
          <cell r="X22">
            <v>3.5000000000000001E-3</v>
          </cell>
          <cell r="Y22">
            <v>0.62068965517241381</v>
          </cell>
          <cell r="Z22">
            <v>0.37931034482758624</v>
          </cell>
          <cell r="AA22">
            <v>0.62857142857142856</v>
          </cell>
          <cell r="AB22">
            <v>0.37142857142857139</v>
          </cell>
          <cell r="AD22">
            <v>2028</v>
          </cell>
          <cell r="AE22">
            <v>1.4999999999999999E-2</v>
          </cell>
          <cell r="AF22">
            <v>1.4999999999999999E-2</v>
          </cell>
          <cell r="AG22">
            <v>1.4999999999999999E-2</v>
          </cell>
          <cell r="AH22">
            <v>3.2762500000000028E-2</v>
          </cell>
          <cell r="AI22">
            <v>3.2762500000000028E-2</v>
          </cell>
          <cell r="AJ22">
            <v>3.2762500000000028E-2</v>
          </cell>
        </row>
        <row r="23">
          <cell r="A23">
            <v>2029</v>
          </cell>
          <cell r="B23">
            <v>3.5799999999999998E-2</v>
          </cell>
          <cell r="C23">
            <v>3.5799999999999998E-2</v>
          </cell>
          <cell r="D23">
            <v>1.7500000000000002E-2</v>
          </cell>
          <cell r="E23">
            <v>1.1013046968917362E-3</v>
          </cell>
          <cell r="F23">
            <v>0.73178149275322257</v>
          </cell>
          <cell r="H23">
            <v>2029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1.7500000000000071E-2</v>
          </cell>
          <cell r="N23">
            <v>1.7500000000000071E-2</v>
          </cell>
          <cell r="O23">
            <v>1.7500000000000071E-2</v>
          </cell>
          <cell r="P23">
            <v>1.7500000000000071E-2</v>
          </cell>
          <cell r="R23">
            <v>2029</v>
          </cell>
          <cell r="S23">
            <v>0.1008</v>
          </cell>
          <cell r="T23">
            <v>6.1600000000000002E-2</v>
          </cell>
          <cell r="U23">
            <v>0.16239999999999999</v>
          </cell>
          <cell r="V23">
            <v>2.2000000000000001E-3</v>
          </cell>
          <cell r="W23">
            <v>1.2999999999999999E-3</v>
          </cell>
          <cell r="X23">
            <v>3.5000000000000001E-3</v>
          </cell>
          <cell r="Y23">
            <v>0.62068965517241381</v>
          </cell>
          <cell r="Z23">
            <v>0.37931034482758624</v>
          </cell>
          <cell r="AA23">
            <v>0.62857142857142856</v>
          </cell>
          <cell r="AB23">
            <v>0.37142857142857139</v>
          </cell>
          <cell r="AD23">
            <v>2029</v>
          </cell>
          <cell r="AE23">
            <v>1.4999999999999999E-2</v>
          </cell>
          <cell r="AF23">
            <v>1.4999999999999999E-2</v>
          </cell>
          <cell r="AG23">
            <v>1.4999999999999999E-2</v>
          </cell>
          <cell r="AH23">
            <v>3.2762500000000028E-2</v>
          </cell>
          <cell r="AI23">
            <v>3.2762500000000028E-2</v>
          </cell>
          <cell r="AJ23">
            <v>3.2762500000000028E-2</v>
          </cell>
        </row>
        <row r="24">
          <cell r="A24">
            <v>2030</v>
          </cell>
          <cell r="B24">
            <v>3.5799999999999998E-2</v>
          </cell>
          <cell r="C24">
            <v>3.5799999999999998E-2</v>
          </cell>
          <cell r="D24">
            <v>1.7500000000000002E-2</v>
          </cell>
          <cell r="E24">
            <v>1.0685776761323318E-3</v>
          </cell>
          <cell r="F24">
            <v>0.71919557027343739</v>
          </cell>
          <cell r="H24">
            <v>2030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1.7500000000000071E-2</v>
          </cell>
          <cell r="N24">
            <v>1.7500000000000071E-2</v>
          </cell>
          <cell r="O24">
            <v>1.7500000000000071E-2</v>
          </cell>
          <cell r="P24">
            <v>1.7500000000000071E-2</v>
          </cell>
          <cell r="R24">
            <v>2030</v>
          </cell>
          <cell r="S24">
            <v>0.1008</v>
          </cell>
          <cell r="T24">
            <v>6.1600000000000002E-2</v>
          </cell>
          <cell r="U24">
            <v>0.16239999999999999</v>
          </cell>
          <cell r="V24">
            <v>2.2000000000000001E-3</v>
          </cell>
          <cell r="W24">
            <v>1.2999999999999999E-3</v>
          </cell>
          <cell r="X24">
            <v>3.5000000000000001E-3</v>
          </cell>
          <cell r="Y24">
            <v>0.62068965517241381</v>
          </cell>
          <cell r="Z24">
            <v>0.37931034482758624</v>
          </cell>
          <cell r="AA24">
            <v>0.62857142857142856</v>
          </cell>
          <cell r="AB24">
            <v>0.37142857142857139</v>
          </cell>
          <cell r="AD24">
            <v>2030</v>
          </cell>
          <cell r="AE24">
            <v>1.4999999999999999E-2</v>
          </cell>
          <cell r="AF24">
            <v>1.4999999999999999E-2</v>
          </cell>
          <cell r="AG24">
            <v>1.4999999999999999E-2</v>
          </cell>
          <cell r="AH24">
            <v>3.2762500000000028E-2</v>
          </cell>
          <cell r="AI24">
            <v>3.2762500000000028E-2</v>
          </cell>
          <cell r="AJ24">
            <v>3.2762500000000028E-2</v>
          </cell>
        </row>
        <row r="25">
          <cell r="A25">
            <v>2031</v>
          </cell>
          <cell r="B25">
            <v>3.5799999999999998E-2</v>
          </cell>
          <cell r="C25">
            <v>3.5799999999999998E-2</v>
          </cell>
          <cell r="D25">
            <v>1.7500000000000002E-2</v>
          </cell>
          <cell r="E25">
            <v>9.0119713940817192E-4</v>
          </cell>
          <cell r="F25">
            <v>0.70682611329084755</v>
          </cell>
          <cell r="H25">
            <v>2031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1.7500000000000071E-2</v>
          </cell>
          <cell r="N25">
            <v>1.7500000000000071E-2</v>
          </cell>
          <cell r="O25">
            <v>1.7500000000000071E-2</v>
          </cell>
          <cell r="P25">
            <v>1.7500000000000071E-2</v>
          </cell>
          <cell r="R25">
            <v>2031</v>
          </cell>
          <cell r="S25">
            <v>0.1008</v>
          </cell>
          <cell r="T25">
            <v>6.1600000000000002E-2</v>
          </cell>
          <cell r="U25">
            <v>0.16239999999999999</v>
          </cell>
          <cell r="V25">
            <v>2.2000000000000001E-3</v>
          </cell>
          <cell r="W25">
            <v>1.2999999999999999E-3</v>
          </cell>
          <cell r="X25">
            <v>3.5000000000000001E-3</v>
          </cell>
          <cell r="Y25">
            <v>0.62068965517241381</v>
          </cell>
          <cell r="Z25">
            <v>0.37931034482758624</v>
          </cell>
          <cell r="AA25">
            <v>0.62857142857142856</v>
          </cell>
          <cell r="AB25">
            <v>0.37142857142857139</v>
          </cell>
          <cell r="AD25">
            <v>2031</v>
          </cell>
          <cell r="AE25">
            <v>1.4999999999999999E-2</v>
          </cell>
          <cell r="AF25">
            <v>1.4999999999999999E-2</v>
          </cell>
          <cell r="AG25">
            <v>1.4999999999999999E-2</v>
          </cell>
          <cell r="AH25">
            <v>3.2762500000000028E-2</v>
          </cell>
          <cell r="AI25">
            <v>3.2762500000000028E-2</v>
          </cell>
          <cell r="AJ25">
            <v>3.2762500000000028E-2</v>
          </cell>
        </row>
        <row r="26">
          <cell r="A26">
            <v>2032</v>
          </cell>
          <cell r="B26">
            <v>3.5799999999999998E-2</v>
          </cell>
          <cell r="C26">
            <v>3.5799999999999998E-2</v>
          </cell>
          <cell r="D26">
            <v>1.7500000000000002E-2</v>
          </cell>
          <cell r="E26">
            <v>4.3781667110653899E-4</v>
          </cell>
          <cell r="F26">
            <v>0.69466939881164369</v>
          </cell>
          <cell r="H26">
            <v>2032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1.7500000000000071E-2</v>
          </cell>
          <cell r="N26">
            <v>1.7500000000000071E-2</v>
          </cell>
          <cell r="O26">
            <v>1.7500000000000071E-2</v>
          </cell>
          <cell r="P26">
            <v>1.7500000000000071E-2</v>
          </cell>
          <cell r="R26">
            <v>2032</v>
          </cell>
          <cell r="S26">
            <v>0.1008</v>
          </cell>
          <cell r="T26">
            <v>6.1600000000000002E-2</v>
          </cell>
          <cell r="U26">
            <v>0.16239999999999999</v>
          </cell>
          <cell r="V26">
            <v>2.2000000000000001E-3</v>
          </cell>
          <cell r="W26">
            <v>1.2999999999999999E-3</v>
          </cell>
          <cell r="X26">
            <v>3.5000000000000001E-3</v>
          </cell>
          <cell r="Y26">
            <v>0.62068965517241381</v>
          </cell>
          <cell r="Z26">
            <v>0.37931034482758624</v>
          </cell>
          <cell r="AA26">
            <v>0.62857142857142856</v>
          </cell>
          <cell r="AB26">
            <v>0.37142857142857139</v>
          </cell>
          <cell r="AD26">
            <v>2032</v>
          </cell>
          <cell r="AE26">
            <v>1.4999999999999999E-2</v>
          </cell>
          <cell r="AF26">
            <v>1.4999999999999999E-2</v>
          </cell>
          <cell r="AG26">
            <v>1.4999999999999999E-2</v>
          </cell>
          <cell r="AH26">
            <v>3.2762500000000028E-2</v>
          </cell>
          <cell r="AI26">
            <v>3.2762500000000028E-2</v>
          </cell>
          <cell r="AJ26">
            <v>3.2762500000000028E-2</v>
          </cell>
        </row>
        <row r="27">
          <cell r="A27">
            <v>2033</v>
          </cell>
          <cell r="B27">
            <v>3.5799999999999998E-2</v>
          </cell>
          <cell r="C27">
            <v>3.5799999999999998E-2</v>
          </cell>
          <cell r="D27">
            <v>1.7500000000000002E-2</v>
          </cell>
          <cell r="E27">
            <v>1.0693031187036794E-4</v>
          </cell>
          <cell r="F27">
            <v>0.68272176787385119</v>
          </cell>
          <cell r="H27">
            <v>2033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1.7500000000000071E-2</v>
          </cell>
          <cell r="N27">
            <v>1.7500000000000071E-2</v>
          </cell>
          <cell r="O27">
            <v>1.7500000000000071E-2</v>
          </cell>
          <cell r="P27">
            <v>1.7500000000000071E-2</v>
          </cell>
          <cell r="R27">
            <v>2033</v>
          </cell>
          <cell r="S27">
            <v>0.1008</v>
          </cell>
          <cell r="T27">
            <v>6.1600000000000002E-2</v>
          </cell>
          <cell r="U27">
            <v>0.16239999999999999</v>
          </cell>
          <cell r="V27">
            <v>2.2000000000000001E-3</v>
          </cell>
          <cell r="W27">
            <v>1.2999999999999999E-3</v>
          </cell>
          <cell r="X27">
            <v>3.5000000000000001E-3</v>
          </cell>
          <cell r="Y27">
            <v>0.62068965517241381</v>
          </cell>
          <cell r="Z27">
            <v>0.37931034482758624</v>
          </cell>
          <cell r="AA27">
            <v>0.62857142857142856</v>
          </cell>
          <cell r="AB27">
            <v>0.37142857142857139</v>
          </cell>
          <cell r="AD27">
            <v>2033</v>
          </cell>
          <cell r="AE27">
            <v>1.4999999999999999E-2</v>
          </cell>
          <cell r="AF27">
            <v>1.4999999999999999E-2</v>
          </cell>
          <cell r="AG27">
            <v>1.4999999999999999E-2</v>
          </cell>
          <cell r="AH27">
            <v>3.2762500000000028E-2</v>
          </cell>
          <cell r="AI27">
            <v>3.2762500000000028E-2</v>
          </cell>
          <cell r="AJ27">
            <v>3.2762500000000028E-2</v>
          </cell>
        </row>
        <row r="28">
          <cell r="A28">
            <v>2034</v>
          </cell>
          <cell r="B28">
            <v>3.5799999999999998E-2</v>
          </cell>
          <cell r="C28">
            <v>3.5799999999999998E-2</v>
          </cell>
          <cell r="D28">
            <v>1.7500000000000002E-2</v>
          </cell>
          <cell r="E28">
            <v>4.8563464912865228E-4</v>
          </cell>
          <cell r="F28">
            <v>0.67097962444604531</v>
          </cell>
          <cell r="H28">
            <v>2034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1.7500000000000071E-2</v>
          </cell>
          <cell r="N28">
            <v>1.7500000000000071E-2</v>
          </cell>
          <cell r="O28">
            <v>1.7500000000000071E-2</v>
          </cell>
          <cell r="P28">
            <v>1.7500000000000071E-2</v>
          </cell>
          <cell r="R28">
            <v>2034</v>
          </cell>
          <cell r="S28">
            <v>0.1008</v>
          </cell>
          <cell r="T28">
            <v>6.1600000000000002E-2</v>
          </cell>
          <cell r="U28">
            <v>0.16239999999999999</v>
          </cell>
          <cell r="V28">
            <v>2.2000000000000001E-3</v>
          </cell>
          <cell r="W28">
            <v>1.2999999999999999E-3</v>
          </cell>
          <cell r="X28">
            <v>3.5000000000000001E-3</v>
          </cell>
          <cell r="Y28">
            <v>0.62068965517241381</v>
          </cell>
          <cell r="Z28">
            <v>0.37931034482758624</v>
          </cell>
          <cell r="AA28">
            <v>0.62857142857142856</v>
          </cell>
          <cell r="AB28">
            <v>0.37142857142857139</v>
          </cell>
          <cell r="AD28">
            <v>2034</v>
          </cell>
          <cell r="AE28">
            <v>1.4999999999999999E-2</v>
          </cell>
          <cell r="AF28">
            <v>1.4999999999999999E-2</v>
          </cell>
          <cell r="AG28">
            <v>1.4999999999999999E-2</v>
          </cell>
          <cell r="AH28">
            <v>3.2762500000000028E-2</v>
          </cell>
          <cell r="AI28">
            <v>3.2762500000000028E-2</v>
          </cell>
          <cell r="AJ28">
            <v>3.2762500000000028E-2</v>
          </cell>
        </row>
        <row r="29">
          <cell r="A29">
            <v>2035</v>
          </cell>
          <cell r="B29">
            <v>3.5799999999999998E-2</v>
          </cell>
          <cell r="C29">
            <v>3.5799999999999998E-2</v>
          </cell>
          <cell r="D29">
            <v>1.7500000000000002E-2</v>
          </cell>
          <cell r="E29">
            <v>1.1552858994816617E-3</v>
          </cell>
          <cell r="F29">
            <v>0.65943943434500762</v>
          </cell>
          <cell r="H29">
            <v>2035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1.7500000000000071E-2</v>
          </cell>
          <cell r="N29">
            <v>1.7500000000000071E-2</v>
          </cell>
          <cell r="O29">
            <v>1.7500000000000071E-2</v>
          </cell>
          <cell r="P29">
            <v>1.7500000000000071E-2</v>
          </cell>
          <cell r="R29">
            <v>2035</v>
          </cell>
          <cell r="S29">
            <v>0.1008</v>
          </cell>
          <cell r="T29">
            <v>6.1600000000000002E-2</v>
          </cell>
          <cell r="U29">
            <v>0.16239999999999999</v>
          </cell>
          <cell r="V29">
            <v>2.2000000000000001E-3</v>
          </cell>
          <cell r="W29">
            <v>1.2999999999999999E-3</v>
          </cell>
          <cell r="X29">
            <v>3.5000000000000001E-3</v>
          </cell>
          <cell r="Y29">
            <v>0.62068965517241381</v>
          </cell>
          <cell r="Z29">
            <v>0.37931034482758624</v>
          </cell>
          <cell r="AA29">
            <v>0.62857142857142856</v>
          </cell>
          <cell r="AB29">
            <v>0.37142857142857139</v>
          </cell>
          <cell r="AD29">
            <v>2035</v>
          </cell>
          <cell r="AE29">
            <v>1.4999999999999999E-2</v>
          </cell>
          <cell r="AF29">
            <v>1.4999999999999999E-2</v>
          </cell>
          <cell r="AG29">
            <v>1.4999999999999999E-2</v>
          </cell>
          <cell r="AH29">
            <v>3.2762500000000028E-2</v>
          </cell>
          <cell r="AI29">
            <v>3.2762500000000028E-2</v>
          </cell>
          <cell r="AJ29">
            <v>3.2762500000000028E-2</v>
          </cell>
        </row>
        <row r="30">
          <cell r="A30">
            <v>2036</v>
          </cell>
          <cell r="B30">
            <v>3.5799999999999998E-2</v>
          </cell>
          <cell r="C30">
            <v>3.5799999999999998E-2</v>
          </cell>
          <cell r="D30">
            <v>1.7500000000000002E-2</v>
          </cell>
          <cell r="E30">
            <v>1.986136522839077E-3</v>
          </cell>
          <cell r="F30">
            <v>0.64809772417199762</v>
          </cell>
          <cell r="H30">
            <v>2036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1.7500000000000071E-2</v>
          </cell>
          <cell r="N30">
            <v>1.7500000000000071E-2</v>
          </cell>
          <cell r="O30">
            <v>1.7500000000000071E-2</v>
          </cell>
          <cell r="P30">
            <v>1.7500000000000071E-2</v>
          </cell>
          <cell r="R30">
            <v>2036</v>
          </cell>
          <cell r="S30">
            <v>0.1008</v>
          </cell>
          <cell r="T30">
            <v>6.1600000000000002E-2</v>
          </cell>
          <cell r="U30">
            <v>0.16239999999999999</v>
          </cell>
          <cell r="V30">
            <v>2.2000000000000001E-3</v>
          </cell>
          <cell r="W30">
            <v>1.2999999999999999E-3</v>
          </cell>
          <cell r="X30">
            <v>3.5000000000000001E-3</v>
          </cell>
          <cell r="Y30">
            <v>0.62068965517241381</v>
          </cell>
          <cell r="Z30">
            <v>0.37931034482758624</v>
          </cell>
          <cell r="AA30">
            <v>0.62857142857142856</v>
          </cell>
          <cell r="AB30">
            <v>0.37142857142857139</v>
          </cell>
          <cell r="AD30">
            <v>2036</v>
          </cell>
          <cell r="AE30">
            <v>1.4999999999999999E-2</v>
          </cell>
          <cell r="AF30">
            <v>1.4999999999999999E-2</v>
          </cell>
          <cell r="AG30">
            <v>1.4999999999999999E-2</v>
          </cell>
          <cell r="AH30">
            <v>3.2762500000000028E-2</v>
          </cell>
          <cell r="AI30">
            <v>3.2762500000000028E-2</v>
          </cell>
          <cell r="AJ30">
            <v>3.2762500000000028E-2</v>
          </cell>
        </row>
        <row r="31">
          <cell r="A31">
            <v>2037</v>
          </cell>
          <cell r="B31">
            <v>3.5799999999999998E-2</v>
          </cell>
          <cell r="C31">
            <v>3.5799999999999998E-2</v>
          </cell>
          <cell r="D31">
            <v>1.7500000000000002E-2</v>
          </cell>
          <cell r="E31">
            <v>2.3801925094888432E-3</v>
          </cell>
          <cell r="F31">
            <v>0.6369510802673195</v>
          </cell>
          <cell r="H31">
            <v>2037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1.7500000000000071E-2</v>
          </cell>
          <cell r="N31">
            <v>1.7500000000000071E-2</v>
          </cell>
          <cell r="O31">
            <v>1.7500000000000071E-2</v>
          </cell>
          <cell r="P31">
            <v>1.7500000000000071E-2</v>
          </cell>
          <cell r="R31">
            <v>2037</v>
          </cell>
          <cell r="S31">
            <v>0.1008</v>
          </cell>
          <cell r="T31">
            <v>6.1600000000000002E-2</v>
          </cell>
          <cell r="U31">
            <v>0.16239999999999999</v>
          </cell>
          <cell r="V31">
            <v>2.2000000000000001E-3</v>
          </cell>
          <cell r="W31">
            <v>1.2999999999999999E-3</v>
          </cell>
          <cell r="X31">
            <v>3.5000000000000001E-3</v>
          </cell>
          <cell r="Y31">
            <v>0.62068965517241381</v>
          </cell>
          <cell r="Z31">
            <v>0.37931034482758624</v>
          </cell>
          <cell r="AA31">
            <v>0.62857142857142856</v>
          </cell>
          <cell r="AB31">
            <v>0.37142857142857139</v>
          </cell>
          <cell r="AD31">
            <v>2037</v>
          </cell>
          <cell r="AE31">
            <v>1.4999999999999999E-2</v>
          </cell>
          <cell r="AF31">
            <v>1.4999999999999999E-2</v>
          </cell>
          <cell r="AG31">
            <v>1.4999999999999999E-2</v>
          </cell>
          <cell r="AH31">
            <v>3.2762500000000028E-2</v>
          </cell>
          <cell r="AI31">
            <v>3.2762500000000028E-2</v>
          </cell>
          <cell r="AJ31">
            <v>3.2762500000000028E-2</v>
          </cell>
        </row>
        <row r="32">
          <cell r="A32">
            <v>2038</v>
          </cell>
          <cell r="B32">
            <v>3.5799999999999998E-2</v>
          </cell>
          <cell r="C32">
            <v>3.5799999999999998E-2</v>
          </cell>
          <cell r="D32">
            <v>1.7500000000000002E-2</v>
          </cell>
          <cell r="E32">
            <v>3.0199597817988089E-3</v>
          </cell>
          <cell r="F32">
            <v>0.62599614768286926</v>
          </cell>
          <cell r="H32">
            <v>2038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1.7500000000000071E-2</v>
          </cell>
          <cell r="N32">
            <v>1.7500000000000071E-2</v>
          </cell>
          <cell r="O32">
            <v>1.7500000000000071E-2</v>
          </cell>
          <cell r="P32">
            <v>1.7500000000000071E-2</v>
          </cell>
          <cell r="R32">
            <v>2038</v>
          </cell>
          <cell r="S32">
            <v>0.1008</v>
          </cell>
          <cell r="T32">
            <v>6.1600000000000002E-2</v>
          </cell>
          <cell r="U32">
            <v>0.16239999999999999</v>
          </cell>
          <cell r="V32">
            <v>2.2000000000000001E-3</v>
          </cell>
          <cell r="W32">
            <v>1.2999999999999999E-3</v>
          </cell>
          <cell r="X32">
            <v>3.5000000000000001E-3</v>
          </cell>
          <cell r="Y32">
            <v>0.62068965517241381</v>
          </cell>
          <cell r="Z32">
            <v>0.37931034482758624</v>
          </cell>
          <cell r="AA32">
            <v>0.62857142857142856</v>
          </cell>
          <cell r="AB32">
            <v>0.37142857142857139</v>
          </cell>
          <cell r="AD32">
            <v>2038</v>
          </cell>
          <cell r="AE32">
            <v>1.4999999999999999E-2</v>
          </cell>
          <cell r="AF32">
            <v>1.4999999999999999E-2</v>
          </cell>
          <cell r="AG32">
            <v>1.4999999999999999E-2</v>
          </cell>
          <cell r="AH32">
            <v>3.2762500000000028E-2</v>
          </cell>
          <cell r="AI32">
            <v>3.2762500000000028E-2</v>
          </cell>
          <cell r="AJ32">
            <v>3.2762500000000028E-2</v>
          </cell>
        </row>
        <row r="33">
          <cell r="A33">
            <v>2039</v>
          </cell>
          <cell r="B33">
            <v>3.5799999999999998E-2</v>
          </cell>
          <cell r="C33">
            <v>3.5799999999999998E-2</v>
          </cell>
          <cell r="D33">
            <v>1.7500000000000002E-2</v>
          </cell>
          <cell r="E33">
            <v>2.8430559864687233E-3</v>
          </cell>
          <cell r="F33">
            <v>0.61522962917235302</v>
          </cell>
          <cell r="H33">
            <v>2039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1.7500000000000071E-2</v>
          </cell>
          <cell r="N33">
            <v>1.7500000000000071E-2</v>
          </cell>
          <cell r="O33">
            <v>1.7500000000000071E-2</v>
          </cell>
          <cell r="P33">
            <v>1.7500000000000071E-2</v>
          </cell>
          <cell r="R33">
            <v>2039</v>
          </cell>
          <cell r="S33">
            <v>0.1008</v>
          </cell>
          <cell r="T33">
            <v>6.1600000000000002E-2</v>
          </cell>
          <cell r="U33">
            <v>0.16239999999999999</v>
          </cell>
          <cell r="V33">
            <v>2.2000000000000001E-3</v>
          </cell>
          <cell r="W33">
            <v>1.2999999999999999E-3</v>
          </cell>
          <cell r="X33">
            <v>3.5000000000000001E-3</v>
          </cell>
          <cell r="Y33">
            <v>0.62068965517241381</v>
          </cell>
          <cell r="Z33">
            <v>0.37931034482758624</v>
          </cell>
          <cell r="AA33">
            <v>0.62857142857142856</v>
          </cell>
          <cell r="AB33">
            <v>0.37142857142857139</v>
          </cell>
          <cell r="AD33">
            <v>2039</v>
          </cell>
          <cell r="AE33">
            <v>1.4999999999999999E-2</v>
          </cell>
          <cell r="AF33">
            <v>1.4999999999999999E-2</v>
          </cell>
          <cell r="AG33">
            <v>1.4999999999999999E-2</v>
          </cell>
          <cell r="AH33">
            <v>3.2762500000000028E-2</v>
          </cell>
          <cell r="AI33">
            <v>3.2762500000000028E-2</v>
          </cell>
          <cell r="AJ33">
            <v>3.2762500000000028E-2</v>
          </cell>
        </row>
        <row r="34">
          <cell r="A34">
            <v>2040</v>
          </cell>
          <cell r="B34">
            <v>3.5799999999999998E-2</v>
          </cell>
          <cell r="C34">
            <v>3.5799999999999998E-2</v>
          </cell>
          <cell r="D34">
            <v>1.7500000000000002E-2</v>
          </cell>
          <cell r="E34">
            <v>2.3953634483715458E-3</v>
          </cell>
          <cell r="F34">
            <v>0.60464828419887273</v>
          </cell>
          <cell r="H34">
            <v>2040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1.7500000000000071E-2</v>
          </cell>
          <cell r="N34">
            <v>1.7500000000000071E-2</v>
          </cell>
          <cell r="O34">
            <v>1.7500000000000071E-2</v>
          </cell>
          <cell r="P34">
            <v>1.7500000000000071E-2</v>
          </cell>
          <cell r="R34">
            <v>2040</v>
          </cell>
          <cell r="S34">
            <v>0.1008</v>
          </cell>
          <cell r="T34">
            <v>6.1600000000000002E-2</v>
          </cell>
          <cell r="U34">
            <v>0.16239999999999999</v>
          </cell>
          <cell r="V34">
            <v>2.2000000000000001E-3</v>
          </cell>
          <cell r="W34">
            <v>1.2999999999999999E-3</v>
          </cell>
          <cell r="X34">
            <v>3.5000000000000001E-3</v>
          </cell>
          <cell r="Y34">
            <v>0.62068965517241381</v>
          </cell>
          <cell r="Z34">
            <v>0.37931034482758624</v>
          </cell>
          <cell r="AA34">
            <v>0.62857142857142856</v>
          </cell>
          <cell r="AB34">
            <v>0.37142857142857139</v>
          </cell>
          <cell r="AD34">
            <v>2040</v>
          </cell>
          <cell r="AE34">
            <v>1.4999999999999999E-2</v>
          </cell>
          <cell r="AF34">
            <v>1.4999999999999999E-2</v>
          </cell>
          <cell r="AG34">
            <v>1.4999999999999999E-2</v>
          </cell>
          <cell r="AH34">
            <v>3.2762500000000028E-2</v>
          </cell>
          <cell r="AI34">
            <v>3.2762500000000028E-2</v>
          </cell>
          <cell r="AJ34">
            <v>3.2762500000000028E-2</v>
          </cell>
        </row>
        <row r="35">
          <cell r="A35">
            <v>2041</v>
          </cell>
          <cell r="B35">
            <v>3.5799999999999998E-2</v>
          </cell>
          <cell r="C35">
            <v>3.5799999999999998E-2</v>
          </cell>
          <cell r="D35">
            <v>1.7500000000000002E-2</v>
          </cell>
          <cell r="E35">
            <v>1.8544600536498645E-3</v>
          </cell>
          <cell r="F35">
            <v>0.59424892795958006</v>
          </cell>
          <cell r="H35">
            <v>2041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1.7500000000000071E-2</v>
          </cell>
          <cell r="N35">
            <v>1.7500000000000071E-2</v>
          </cell>
          <cell r="O35">
            <v>1.7500000000000071E-2</v>
          </cell>
          <cell r="P35">
            <v>1.7500000000000071E-2</v>
          </cell>
          <cell r="R35">
            <v>2041</v>
          </cell>
          <cell r="S35">
            <v>0.1008</v>
          </cell>
          <cell r="T35">
            <v>6.1600000000000002E-2</v>
          </cell>
          <cell r="U35">
            <v>0.16239999999999999</v>
          </cell>
          <cell r="V35">
            <v>2.2000000000000001E-3</v>
          </cell>
          <cell r="W35">
            <v>1.2999999999999999E-3</v>
          </cell>
          <cell r="X35">
            <v>3.5000000000000001E-3</v>
          </cell>
          <cell r="Y35">
            <v>0.62068965517241381</v>
          </cell>
          <cell r="Z35">
            <v>0.37931034482758624</v>
          </cell>
          <cell r="AA35">
            <v>0.62857142857142856</v>
          </cell>
          <cell r="AB35">
            <v>0.37142857142857139</v>
          </cell>
          <cell r="AD35">
            <v>2041</v>
          </cell>
          <cell r="AE35">
            <v>1.4999999999999999E-2</v>
          </cell>
          <cell r="AF35">
            <v>1.4999999999999999E-2</v>
          </cell>
          <cell r="AG35">
            <v>1.4999999999999999E-2</v>
          </cell>
          <cell r="AH35">
            <v>3.2762500000000028E-2</v>
          </cell>
          <cell r="AI35">
            <v>3.2762500000000028E-2</v>
          </cell>
          <cell r="AJ35">
            <v>3.2762500000000028E-2</v>
          </cell>
        </row>
        <row r="36">
          <cell r="A36">
            <v>2042</v>
          </cell>
          <cell r="B36">
            <v>3.5799999999999998E-2</v>
          </cell>
          <cell r="C36">
            <v>3.5799999999999998E-2</v>
          </cell>
          <cell r="D36">
            <v>1.7500000000000002E-2</v>
          </cell>
          <cell r="E36">
            <v>1.241095890462951E-3</v>
          </cell>
          <cell r="F36">
            <v>0.58402843042710573</v>
          </cell>
          <cell r="H36">
            <v>2042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1.7500000000000071E-2</v>
          </cell>
          <cell r="N36">
            <v>1.7500000000000071E-2</v>
          </cell>
          <cell r="O36">
            <v>1.7500000000000071E-2</v>
          </cell>
          <cell r="P36">
            <v>1.7500000000000071E-2</v>
          </cell>
          <cell r="R36">
            <v>2042</v>
          </cell>
          <cell r="S36">
            <v>0.1008</v>
          </cell>
          <cell r="T36">
            <v>6.1600000000000002E-2</v>
          </cell>
          <cell r="U36">
            <v>0.16239999999999999</v>
          </cell>
          <cell r="V36">
            <v>2.2000000000000001E-3</v>
          </cell>
          <cell r="W36">
            <v>1.2999999999999999E-3</v>
          </cell>
          <cell r="X36">
            <v>3.5000000000000001E-3</v>
          </cell>
          <cell r="Y36">
            <v>0.62068965517241381</v>
          </cell>
          <cell r="Z36">
            <v>0.37931034482758624</v>
          </cell>
          <cell r="AA36">
            <v>0.62857142857142856</v>
          </cell>
          <cell r="AB36">
            <v>0.37142857142857139</v>
          </cell>
          <cell r="AD36">
            <v>2042</v>
          </cell>
          <cell r="AE36">
            <v>1.4999999999999999E-2</v>
          </cell>
          <cell r="AF36">
            <v>1.4999999999999999E-2</v>
          </cell>
          <cell r="AG36">
            <v>1.4999999999999999E-2</v>
          </cell>
          <cell r="AH36">
            <v>3.2762500000000028E-2</v>
          </cell>
          <cell r="AI36">
            <v>3.2762500000000028E-2</v>
          </cell>
          <cell r="AJ36">
            <v>3.2762500000000028E-2</v>
          </cell>
        </row>
        <row r="37">
          <cell r="A37">
            <v>2043</v>
          </cell>
          <cell r="B37">
            <v>3.5799999999999998E-2</v>
          </cell>
          <cell r="C37">
            <v>3.5799999999999998E-2</v>
          </cell>
          <cell r="D37">
            <v>1.7500000000000002E-2</v>
          </cell>
          <cell r="E37">
            <v>9.7421973450106947E-4</v>
          </cell>
          <cell r="F37">
            <v>0.57398371540747484</v>
          </cell>
          <cell r="H37">
            <v>2043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1.7500000000000071E-2</v>
          </cell>
          <cell r="N37">
            <v>1.7500000000000071E-2</v>
          </cell>
          <cell r="O37">
            <v>1.7500000000000071E-2</v>
          </cell>
          <cell r="P37">
            <v>1.7500000000000071E-2</v>
          </cell>
          <cell r="R37">
            <v>2043</v>
          </cell>
          <cell r="S37">
            <v>0.1008</v>
          </cell>
          <cell r="T37">
            <v>6.1600000000000002E-2</v>
          </cell>
          <cell r="U37">
            <v>0.16239999999999999</v>
          </cell>
          <cell r="V37">
            <v>2.2000000000000001E-3</v>
          </cell>
          <cell r="W37">
            <v>1.2999999999999999E-3</v>
          </cell>
          <cell r="X37">
            <v>3.5000000000000001E-3</v>
          </cell>
          <cell r="Y37">
            <v>0.62068965517241381</v>
          </cell>
          <cell r="Z37">
            <v>0.37931034482758624</v>
          </cell>
          <cell r="AA37">
            <v>0.62857142857142856</v>
          </cell>
          <cell r="AB37">
            <v>0.37142857142857139</v>
          </cell>
          <cell r="AD37">
            <v>2043</v>
          </cell>
          <cell r="AE37">
            <v>1.4999999999999999E-2</v>
          </cell>
          <cell r="AF37">
            <v>1.4999999999999999E-2</v>
          </cell>
          <cell r="AG37">
            <v>1.4999999999999999E-2</v>
          </cell>
          <cell r="AH37">
            <v>3.2762500000000028E-2</v>
          </cell>
          <cell r="AI37">
            <v>3.2762500000000028E-2</v>
          </cell>
          <cell r="AJ37">
            <v>3.2762500000000028E-2</v>
          </cell>
        </row>
        <row r="38">
          <cell r="A38">
            <v>2044</v>
          </cell>
          <cell r="B38">
            <v>3.5799999999999998E-2</v>
          </cell>
          <cell r="C38">
            <v>3.5799999999999998E-2</v>
          </cell>
          <cell r="D38">
            <v>1.7500000000000002E-2</v>
          </cell>
          <cell r="E38">
            <v>1.3309661700025011E-3</v>
          </cell>
          <cell r="F38">
            <v>0.56411175961422588</v>
          </cell>
          <cell r="H38">
            <v>2044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1.7500000000000071E-2</v>
          </cell>
          <cell r="N38">
            <v>1.7500000000000071E-2</v>
          </cell>
          <cell r="O38">
            <v>1.7500000000000071E-2</v>
          </cell>
          <cell r="P38">
            <v>1.7500000000000071E-2</v>
          </cell>
          <cell r="R38">
            <v>2044</v>
          </cell>
          <cell r="S38">
            <v>0.1008</v>
          </cell>
          <cell r="T38">
            <v>6.1600000000000002E-2</v>
          </cell>
          <cell r="U38">
            <v>0.16239999999999999</v>
          </cell>
          <cell r="V38">
            <v>2.2000000000000001E-3</v>
          </cell>
          <cell r="W38">
            <v>1.2999999999999999E-3</v>
          </cell>
          <cell r="X38">
            <v>3.5000000000000001E-3</v>
          </cell>
          <cell r="Y38">
            <v>0.62068965517241381</v>
          </cell>
          <cell r="Z38">
            <v>0.37931034482758624</v>
          </cell>
          <cell r="AA38">
            <v>0.62857142857142856</v>
          </cell>
          <cell r="AB38">
            <v>0.37142857142857139</v>
          </cell>
          <cell r="AD38">
            <v>2044</v>
          </cell>
          <cell r="AE38">
            <v>1.4999999999999999E-2</v>
          </cell>
          <cell r="AF38">
            <v>1.4999999999999999E-2</v>
          </cell>
          <cell r="AG38">
            <v>1.4999999999999999E-2</v>
          </cell>
          <cell r="AH38">
            <v>3.2762500000000028E-2</v>
          </cell>
          <cell r="AI38">
            <v>3.2762500000000028E-2</v>
          </cell>
          <cell r="AJ38">
            <v>3.2762500000000028E-2</v>
          </cell>
        </row>
        <row r="39">
          <cell r="A39">
            <v>2045</v>
          </cell>
          <cell r="B39">
            <v>3.5799999999999998E-2</v>
          </cell>
          <cell r="C39">
            <v>3.5799999999999998E-2</v>
          </cell>
          <cell r="D39">
            <v>1.7500000000000002E-2</v>
          </cell>
          <cell r="E39">
            <v>1.1435966484136806E-3</v>
          </cell>
          <cell r="F39">
            <v>0.55440959175845295</v>
          </cell>
          <cell r="H39">
            <v>2045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1.7500000000000071E-2</v>
          </cell>
          <cell r="N39">
            <v>1.7500000000000071E-2</v>
          </cell>
          <cell r="O39">
            <v>1.7500000000000071E-2</v>
          </cell>
          <cell r="P39">
            <v>1.7500000000000071E-2</v>
          </cell>
          <cell r="R39">
            <v>2045</v>
          </cell>
          <cell r="S39">
            <v>0.1008</v>
          </cell>
          <cell r="T39">
            <v>6.1600000000000002E-2</v>
          </cell>
          <cell r="U39">
            <v>0.16239999999999999</v>
          </cell>
          <cell r="V39">
            <v>2.2000000000000001E-3</v>
          </cell>
          <cell r="W39">
            <v>1.2999999999999999E-3</v>
          </cell>
          <cell r="X39">
            <v>3.5000000000000001E-3</v>
          </cell>
          <cell r="Y39">
            <v>0.62068965517241381</v>
          </cell>
          <cell r="Z39">
            <v>0.37931034482758624</v>
          </cell>
          <cell r="AA39">
            <v>0.62857142857142856</v>
          </cell>
          <cell r="AB39">
            <v>0.37142857142857139</v>
          </cell>
          <cell r="AD39">
            <v>2045</v>
          </cell>
          <cell r="AE39">
            <v>1.4999999999999999E-2</v>
          </cell>
          <cell r="AF39">
            <v>1.4999999999999999E-2</v>
          </cell>
          <cell r="AG39">
            <v>1.4999999999999999E-2</v>
          </cell>
          <cell r="AH39">
            <v>3.2762500000000028E-2</v>
          </cell>
          <cell r="AI39">
            <v>3.2762500000000028E-2</v>
          </cell>
          <cell r="AJ39">
            <v>3.2762500000000028E-2</v>
          </cell>
        </row>
        <row r="40">
          <cell r="A40">
            <v>2046</v>
          </cell>
          <cell r="B40">
            <v>3.5799999999999998E-2</v>
          </cell>
          <cell r="C40">
            <v>3.5799999999999998E-2</v>
          </cell>
          <cell r="D40">
            <v>1.7500000000000002E-2</v>
          </cell>
          <cell r="E40">
            <v>1.3675091132094863E-3</v>
          </cell>
          <cell r="F40">
            <v>0.54487429165449919</v>
          </cell>
          <cell r="H40">
            <v>2046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1.7500000000000071E-2</v>
          </cell>
          <cell r="N40">
            <v>1.7500000000000071E-2</v>
          </cell>
          <cell r="O40">
            <v>1.7500000000000071E-2</v>
          </cell>
          <cell r="P40">
            <v>1.7500000000000071E-2</v>
          </cell>
          <cell r="R40">
            <v>2046</v>
          </cell>
          <cell r="S40">
            <v>0.1008</v>
          </cell>
          <cell r="T40">
            <v>6.1600000000000002E-2</v>
          </cell>
          <cell r="U40">
            <v>0.16239999999999999</v>
          </cell>
          <cell r="V40">
            <v>2.2000000000000001E-3</v>
          </cell>
          <cell r="W40">
            <v>1.2999999999999999E-3</v>
          </cell>
          <cell r="X40">
            <v>3.5000000000000001E-3</v>
          </cell>
          <cell r="Y40">
            <v>0.62068965517241381</v>
          </cell>
          <cell r="Z40">
            <v>0.37931034482758624</v>
          </cell>
          <cell r="AA40">
            <v>0.62857142857142856</v>
          </cell>
          <cell r="AB40">
            <v>0.37142857142857139</v>
          </cell>
          <cell r="AD40">
            <v>2046</v>
          </cell>
          <cell r="AE40">
            <v>1.4999999999999999E-2</v>
          </cell>
          <cell r="AF40">
            <v>1.4999999999999999E-2</v>
          </cell>
          <cell r="AG40">
            <v>1.4999999999999999E-2</v>
          </cell>
          <cell r="AH40">
            <v>3.2762500000000028E-2</v>
          </cell>
          <cell r="AI40">
            <v>3.2762500000000028E-2</v>
          </cell>
          <cell r="AJ40">
            <v>3.2762500000000028E-2</v>
          </cell>
        </row>
        <row r="41">
          <cell r="A41">
            <v>2047</v>
          </cell>
          <cell r="B41">
            <v>3.5799999999999998E-2</v>
          </cell>
          <cell r="C41">
            <v>3.5799999999999998E-2</v>
          </cell>
          <cell r="D41">
            <v>1.7500000000000002E-2</v>
          </cell>
          <cell r="E41">
            <v>1.7295894635527276E-3</v>
          </cell>
          <cell r="F41">
            <v>0.53550298934103113</v>
          </cell>
          <cell r="H41">
            <v>2047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1.7500000000000071E-2</v>
          </cell>
          <cell r="N41">
            <v>1.7500000000000071E-2</v>
          </cell>
          <cell r="O41">
            <v>1.7500000000000071E-2</v>
          </cell>
          <cell r="P41">
            <v>1.7500000000000071E-2</v>
          </cell>
          <cell r="R41">
            <v>2047</v>
          </cell>
          <cell r="S41">
            <v>0.1008</v>
          </cell>
          <cell r="T41">
            <v>6.1600000000000002E-2</v>
          </cell>
          <cell r="U41">
            <v>0.16239999999999999</v>
          </cell>
          <cell r="V41">
            <v>2.2000000000000001E-3</v>
          </cell>
          <cell r="W41">
            <v>1.2999999999999999E-3</v>
          </cell>
          <cell r="X41">
            <v>3.5000000000000001E-3</v>
          </cell>
          <cell r="Y41">
            <v>0.62068965517241381</v>
          </cell>
          <cell r="Z41">
            <v>0.37931034482758624</v>
          </cell>
          <cell r="AA41">
            <v>0.62857142857142856</v>
          </cell>
          <cell r="AB41">
            <v>0.37142857142857139</v>
          </cell>
          <cell r="AD41">
            <v>2047</v>
          </cell>
          <cell r="AE41">
            <v>1.4999999999999999E-2</v>
          </cell>
          <cell r="AF41">
            <v>1.4999999999999999E-2</v>
          </cell>
          <cell r="AG41">
            <v>1.4999999999999999E-2</v>
          </cell>
          <cell r="AH41">
            <v>3.2762500000000028E-2</v>
          </cell>
          <cell r="AI41">
            <v>3.2762500000000028E-2</v>
          </cell>
          <cell r="AJ41">
            <v>3.2762500000000028E-2</v>
          </cell>
        </row>
        <row r="42">
          <cell r="A42">
            <v>2048</v>
          </cell>
          <cell r="B42">
            <v>3.5799999999999998E-2</v>
          </cell>
          <cell r="C42">
            <v>3.5799999999999998E-2</v>
          </cell>
          <cell r="D42">
            <v>1.7500000000000002E-2</v>
          </cell>
          <cell r="E42">
            <v>2.2218486583627239E-3</v>
          </cell>
          <cell r="F42">
            <v>0.52629286421722954</v>
          </cell>
          <cell r="H42">
            <v>2048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1.7500000000000071E-2</v>
          </cell>
          <cell r="N42">
            <v>1.7500000000000071E-2</v>
          </cell>
          <cell r="O42">
            <v>1.7500000000000071E-2</v>
          </cell>
          <cell r="P42">
            <v>1.7500000000000071E-2</v>
          </cell>
          <cell r="R42">
            <v>2048</v>
          </cell>
          <cell r="S42">
            <v>0.1008</v>
          </cell>
          <cell r="T42">
            <v>6.1600000000000002E-2</v>
          </cell>
          <cell r="U42">
            <v>0.16239999999999999</v>
          </cell>
          <cell r="V42">
            <v>2.2000000000000001E-3</v>
          </cell>
          <cell r="W42">
            <v>1.2999999999999999E-3</v>
          </cell>
          <cell r="X42">
            <v>3.5000000000000001E-3</v>
          </cell>
          <cell r="Y42">
            <v>0.62068965517241381</v>
          </cell>
          <cell r="Z42">
            <v>0.37931034482758624</v>
          </cell>
          <cell r="AA42">
            <v>0.62857142857142856</v>
          </cell>
          <cell r="AB42">
            <v>0.37142857142857139</v>
          </cell>
          <cell r="AD42">
            <v>2048</v>
          </cell>
          <cell r="AE42">
            <v>1.4999999999999999E-2</v>
          </cell>
          <cell r="AF42">
            <v>1.4999999999999999E-2</v>
          </cell>
          <cell r="AG42">
            <v>1.4999999999999999E-2</v>
          </cell>
          <cell r="AH42">
            <v>3.2762500000000028E-2</v>
          </cell>
          <cell r="AI42">
            <v>3.2762500000000028E-2</v>
          </cell>
          <cell r="AJ42">
            <v>3.2762500000000028E-2</v>
          </cell>
        </row>
        <row r="43">
          <cell r="A43">
            <v>2049</v>
          </cell>
          <cell r="B43">
            <v>3.5799999999999998E-2</v>
          </cell>
          <cell r="C43">
            <v>3.5799999999999998E-2</v>
          </cell>
          <cell r="D43">
            <v>1.7500000000000002E-2</v>
          </cell>
          <cell r="E43">
            <v>2.3702887037448939E-3</v>
          </cell>
          <cell r="F43">
            <v>0.51724114419383738</v>
          </cell>
          <cell r="H43">
            <v>2049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1.7500000000000071E-2</v>
          </cell>
          <cell r="N43">
            <v>1.7500000000000071E-2</v>
          </cell>
          <cell r="O43">
            <v>1.7500000000000071E-2</v>
          </cell>
          <cell r="P43">
            <v>1.7500000000000071E-2</v>
          </cell>
          <cell r="R43">
            <v>2049</v>
          </cell>
          <cell r="S43">
            <v>0.1008</v>
          </cell>
          <cell r="T43">
            <v>6.1600000000000002E-2</v>
          </cell>
          <cell r="U43">
            <v>0.16239999999999999</v>
          </cell>
          <cell r="V43">
            <v>2.2000000000000001E-3</v>
          </cell>
          <cell r="W43">
            <v>1.2999999999999999E-3</v>
          </cell>
          <cell r="X43">
            <v>3.5000000000000001E-3</v>
          </cell>
          <cell r="Y43">
            <v>0.62068965517241381</v>
          </cell>
          <cell r="Z43">
            <v>0.37931034482758624</v>
          </cell>
          <cell r="AA43">
            <v>0.62857142857142856</v>
          </cell>
          <cell r="AB43">
            <v>0.37142857142857139</v>
          </cell>
          <cell r="AD43">
            <v>2049</v>
          </cell>
          <cell r="AE43">
            <v>1.4999999999999999E-2</v>
          </cell>
          <cell r="AF43">
            <v>1.4999999999999999E-2</v>
          </cell>
          <cell r="AG43">
            <v>1.4999999999999999E-2</v>
          </cell>
          <cell r="AH43">
            <v>3.2762500000000028E-2</v>
          </cell>
          <cell r="AI43">
            <v>3.2762500000000028E-2</v>
          </cell>
          <cell r="AJ43">
            <v>3.2762500000000028E-2</v>
          </cell>
        </row>
        <row r="44">
          <cell r="A44">
            <v>2050</v>
          </cell>
          <cell r="B44">
            <v>3.5799999999999998E-2</v>
          </cell>
          <cell r="C44">
            <v>3.5799999999999998E-2</v>
          </cell>
          <cell r="D44">
            <v>1.7500000000000002E-2</v>
          </cell>
          <cell r="E44">
            <v>1.8672041505800596E-3</v>
          </cell>
          <cell r="F44">
            <v>0.50834510485880824</v>
          </cell>
          <cell r="H44">
            <v>2050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1.7500000000000071E-2</v>
          </cell>
          <cell r="N44">
            <v>1.7500000000000071E-2</v>
          </cell>
          <cell r="O44">
            <v>1.7500000000000071E-2</v>
          </cell>
          <cell r="P44">
            <v>1.7500000000000071E-2</v>
          </cell>
          <cell r="R44">
            <v>2050</v>
          </cell>
          <cell r="S44">
            <v>0.1008</v>
          </cell>
          <cell r="T44">
            <v>6.1600000000000002E-2</v>
          </cell>
          <cell r="U44">
            <v>0.16239999999999999</v>
          </cell>
          <cell r="V44">
            <v>2.2000000000000001E-3</v>
          </cell>
          <cell r="W44">
            <v>1.2999999999999999E-3</v>
          </cell>
          <cell r="X44">
            <v>3.5000000000000001E-3</v>
          </cell>
          <cell r="Y44">
            <v>0.62068965517241381</v>
          </cell>
          <cell r="Z44">
            <v>0.37931034482758624</v>
          </cell>
          <cell r="AA44">
            <v>0.62857142857142856</v>
          </cell>
          <cell r="AB44">
            <v>0.37142857142857139</v>
          </cell>
          <cell r="AD44">
            <v>2050</v>
          </cell>
          <cell r="AE44">
            <v>1.4999999999999999E-2</v>
          </cell>
          <cell r="AF44">
            <v>1.4999999999999999E-2</v>
          </cell>
          <cell r="AG44">
            <v>1.4999999999999999E-2</v>
          </cell>
          <cell r="AH44">
            <v>3.2762500000000028E-2</v>
          </cell>
          <cell r="AI44">
            <v>3.2762500000000028E-2</v>
          </cell>
          <cell r="AJ44">
            <v>3.2762500000000028E-2</v>
          </cell>
        </row>
        <row r="45">
          <cell r="A45">
            <v>2051</v>
          </cell>
          <cell r="B45">
            <v>3.5799999999999998E-2</v>
          </cell>
          <cell r="C45">
            <v>3.5799999999999998E-2</v>
          </cell>
          <cell r="D45">
            <v>1.7500000000000002E-2</v>
          </cell>
          <cell r="E45">
            <v>1.6378228176430198E-3</v>
          </cell>
          <cell r="F45">
            <v>0.49960206865730539</v>
          </cell>
          <cell r="H45">
            <v>2051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1.7500000000000071E-2</v>
          </cell>
          <cell r="N45">
            <v>1.7500000000000071E-2</v>
          </cell>
          <cell r="O45">
            <v>1.7500000000000071E-2</v>
          </cell>
          <cell r="P45">
            <v>1.7500000000000071E-2</v>
          </cell>
          <cell r="R45">
            <v>2051</v>
          </cell>
          <cell r="S45">
            <v>0.1008</v>
          </cell>
          <cell r="T45">
            <v>6.1600000000000002E-2</v>
          </cell>
          <cell r="U45">
            <v>0.16239999999999999</v>
          </cell>
          <cell r="V45">
            <v>2.2000000000000001E-3</v>
          </cell>
          <cell r="W45">
            <v>1.2999999999999999E-3</v>
          </cell>
          <cell r="X45">
            <v>3.5000000000000001E-3</v>
          </cell>
          <cell r="Y45">
            <v>0.62068965517241381</v>
          </cell>
          <cell r="Z45">
            <v>0.37931034482758624</v>
          </cell>
          <cell r="AA45">
            <v>0.62857142857142856</v>
          </cell>
          <cell r="AB45">
            <v>0.37142857142857139</v>
          </cell>
          <cell r="AD45">
            <v>2051</v>
          </cell>
          <cell r="AE45">
            <v>1.4999999999999999E-2</v>
          </cell>
          <cell r="AF45">
            <v>1.4999999999999999E-2</v>
          </cell>
          <cell r="AG45">
            <v>1.4999999999999999E-2</v>
          </cell>
          <cell r="AH45">
            <v>3.2762500000000028E-2</v>
          </cell>
          <cell r="AI45">
            <v>3.2762500000000028E-2</v>
          </cell>
          <cell r="AJ45">
            <v>3.2762500000000028E-2</v>
          </cell>
        </row>
        <row r="46">
          <cell r="A46">
            <v>2052</v>
          </cell>
          <cell r="B46">
            <v>3.5799999999999998E-2</v>
          </cell>
          <cell r="C46">
            <v>3.5799999999999998E-2</v>
          </cell>
          <cell r="D46">
            <v>1.7500000000000002E-2</v>
          </cell>
          <cell r="E46">
            <v>1.6099040511641238E-3</v>
          </cell>
          <cell r="F46">
            <v>0.49100940408580379</v>
          </cell>
          <cell r="H46">
            <v>2052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1.7500000000000071E-2</v>
          </cell>
          <cell r="N46">
            <v>1.7500000000000071E-2</v>
          </cell>
          <cell r="O46">
            <v>1.7500000000000071E-2</v>
          </cell>
          <cell r="P46">
            <v>1.7500000000000071E-2</v>
          </cell>
          <cell r="R46">
            <v>2052</v>
          </cell>
          <cell r="S46">
            <v>0.1008</v>
          </cell>
          <cell r="T46">
            <v>6.1600000000000002E-2</v>
          </cell>
          <cell r="U46">
            <v>0.16239999999999999</v>
          </cell>
          <cell r="V46">
            <v>2.2000000000000001E-3</v>
          </cell>
          <cell r="W46">
            <v>1.2999999999999999E-3</v>
          </cell>
          <cell r="X46">
            <v>3.5000000000000001E-3</v>
          </cell>
          <cell r="Y46">
            <v>0.62068965517241381</v>
          </cell>
          <cell r="Z46">
            <v>0.37931034482758624</v>
          </cell>
          <cell r="AA46">
            <v>0.62857142857142856</v>
          </cell>
          <cell r="AB46">
            <v>0.37142857142857139</v>
          </cell>
          <cell r="AD46">
            <v>2052</v>
          </cell>
          <cell r="AE46">
            <v>1.4999999999999999E-2</v>
          </cell>
          <cell r="AF46">
            <v>1.4999999999999999E-2</v>
          </cell>
          <cell r="AG46">
            <v>1.4999999999999999E-2</v>
          </cell>
          <cell r="AH46">
            <v>3.2762500000000028E-2</v>
          </cell>
          <cell r="AI46">
            <v>3.2762500000000028E-2</v>
          </cell>
          <cell r="AJ46">
            <v>3.2762500000000028E-2</v>
          </cell>
        </row>
        <row r="47">
          <cell r="A47">
            <v>2053</v>
          </cell>
          <cell r="B47">
            <v>3.5799999999999998E-2</v>
          </cell>
          <cell r="C47">
            <v>3.5799999999999998E-2</v>
          </cell>
          <cell r="D47">
            <v>1.7500000000000002E-2</v>
          </cell>
          <cell r="E47">
            <v>1.8018036631901602E-3</v>
          </cell>
          <cell r="F47">
            <v>0.4825645249000528</v>
          </cell>
          <cell r="H47">
            <v>2053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1.7500000000000071E-2</v>
          </cell>
          <cell r="N47">
            <v>1.7500000000000071E-2</v>
          </cell>
          <cell r="O47">
            <v>1.7500000000000071E-2</v>
          </cell>
          <cell r="P47">
            <v>1.7500000000000071E-2</v>
          </cell>
          <cell r="R47">
            <v>2053</v>
          </cell>
          <cell r="S47">
            <v>0.1008</v>
          </cell>
          <cell r="T47">
            <v>6.1600000000000002E-2</v>
          </cell>
          <cell r="U47">
            <v>0.16239999999999999</v>
          </cell>
          <cell r="V47">
            <v>2.2000000000000001E-3</v>
          </cell>
          <cell r="W47">
            <v>1.2999999999999999E-3</v>
          </cell>
          <cell r="X47">
            <v>3.5000000000000001E-3</v>
          </cell>
          <cell r="Y47">
            <v>0.62068965517241381</v>
          </cell>
          <cell r="Z47">
            <v>0.37931034482758624</v>
          </cell>
          <cell r="AA47">
            <v>0.62857142857142856</v>
          </cell>
          <cell r="AB47">
            <v>0.37142857142857139</v>
          </cell>
          <cell r="AD47">
            <v>2053</v>
          </cell>
          <cell r="AE47">
            <v>1.4999999999999999E-2</v>
          </cell>
          <cell r="AF47">
            <v>1.4999999999999999E-2</v>
          </cell>
          <cell r="AG47">
            <v>1.4999999999999999E-2</v>
          </cell>
          <cell r="AH47">
            <v>3.2762500000000028E-2</v>
          </cell>
          <cell r="AI47">
            <v>3.2762500000000028E-2</v>
          </cell>
          <cell r="AJ47">
            <v>3.2762500000000028E-2</v>
          </cell>
        </row>
        <row r="48">
          <cell r="A48">
            <v>2054</v>
          </cell>
          <cell r="B48">
            <v>3.5799999999999998E-2</v>
          </cell>
          <cell r="C48">
            <v>3.5799999999999998E-2</v>
          </cell>
          <cell r="D48">
            <v>1.7500000000000002E-2</v>
          </cell>
          <cell r="E48">
            <v>1.8207614317697907E-3</v>
          </cell>
          <cell r="F48">
            <v>0.47426488933666122</v>
          </cell>
          <cell r="H48">
            <v>2054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1.7500000000000071E-2</v>
          </cell>
          <cell r="N48">
            <v>1.7500000000000071E-2</v>
          </cell>
          <cell r="O48">
            <v>1.7500000000000071E-2</v>
          </cell>
          <cell r="P48">
            <v>1.7500000000000071E-2</v>
          </cell>
          <cell r="R48">
            <v>2054</v>
          </cell>
          <cell r="S48">
            <v>0.1008</v>
          </cell>
          <cell r="T48">
            <v>6.1600000000000002E-2</v>
          </cell>
          <cell r="U48">
            <v>0.16239999999999999</v>
          </cell>
          <cell r="V48">
            <v>2.2000000000000001E-3</v>
          </cell>
          <cell r="W48">
            <v>1.2999999999999999E-3</v>
          </cell>
          <cell r="X48">
            <v>3.5000000000000001E-3</v>
          </cell>
          <cell r="Y48">
            <v>0.62068965517241381</v>
          </cell>
          <cell r="Z48">
            <v>0.37931034482758624</v>
          </cell>
          <cell r="AA48">
            <v>0.62857142857142856</v>
          </cell>
          <cell r="AB48">
            <v>0.37142857142857139</v>
          </cell>
          <cell r="AD48">
            <v>2054</v>
          </cell>
          <cell r="AE48">
            <v>1.4999999999999999E-2</v>
          </cell>
          <cell r="AF48">
            <v>1.4999999999999999E-2</v>
          </cell>
          <cell r="AG48">
            <v>1.4999999999999999E-2</v>
          </cell>
          <cell r="AH48">
            <v>3.2762500000000028E-2</v>
          </cell>
          <cell r="AI48">
            <v>3.2762500000000028E-2</v>
          </cell>
          <cell r="AJ48">
            <v>3.2762500000000028E-2</v>
          </cell>
        </row>
        <row r="49">
          <cell r="A49">
            <v>2055</v>
          </cell>
          <cell r="B49">
            <v>3.5799999999999998E-2</v>
          </cell>
          <cell r="C49">
            <v>3.5799999999999998E-2</v>
          </cell>
          <cell r="D49">
            <v>1.7500000000000002E-2</v>
          </cell>
          <cell r="E49">
            <v>1.8267264785669646E-3</v>
          </cell>
          <cell r="F49">
            <v>0.46610799934806996</v>
          </cell>
          <cell r="H49">
            <v>2055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1.7500000000000071E-2</v>
          </cell>
          <cell r="N49">
            <v>1.7500000000000071E-2</v>
          </cell>
          <cell r="O49">
            <v>1.7500000000000071E-2</v>
          </cell>
          <cell r="P49">
            <v>1.7500000000000071E-2</v>
          </cell>
          <cell r="R49">
            <v>2055</v>
          </cell>
          <cell r="S49">
            <v>0.1008</v>
          </cell>
          <cell r="T49">
            <v>6.1600000000000002E-2</v>
          </cell>
          <cell r="U49">
            <v>0.16239999999999999</v>
          </cell>
          <cell r="V49">
            <v>2.2000000000000001E-3</v>
          </cell>
          <cell r="W49">
            <v>1.2999999999999999E-3</v>
          </cell>
          <cell r="X49">
            <v>3.5000000000000001E-3</v>
          </cell>
          <cell r="Y49">
            <v>0.62068965517241381</v>
          </cell>
          <cell r="Z49">
            <v>0.37931034482758624</v>
          </cell>
          <cell r="AA49">
            <v>0.62857142857142856</v>
          </cell>
          <cell r="AB49">
            <v>0.37142857142857139</v>
          </cell>
          <cell r="AD49">
            <v>2055</v>
          </cell>
          <cell r="AE49">
            <v>1.4999999999999999E-2</v>
          </cell>
          <cell r="AF49">
            <v>1.4999999999999999E-2</v>
          </cell>
          <cell r="AG49">
            <v>1.4999999999999999E-2</v>
          </cell>
          <cell r="AH49">
            <v>3.2762500000000028E-2</v>
          </cell>
          <cell r="AI49">
            <v>3.2762500000000028E-2</v>
          </cell>
          <cell r="AJ49">
            <v>3.2762500000000028E-2</v>
          </cell>
        </row>
        <row r="50">
          <cell r="A50">
            <v>2056</v>
          </cell>
          <cell r="B50">
            <v>3.5799999999999998E-2</v>
          </cell>
          <cell r="C50">
            <v>3.5799999999999998E-2</v>
          </cell>
          <cell r="D50">
            <v>1.7500000000000002E-2</v>
          </cell>
          <cell r="E50">
            <v>1.6794474273846838E-3</v>
          </cell>
          <cell r="F50">
            <v>0.45809139985068298</v>
          </cell>
          <cell r="H50">
            <v>2056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1.7500000000000071E-2</v>
          </cell>
          <cell r="N50">
            <v>1.7500000000000071E-2</v>
          </cell>
          <cell r="O50">
            <v>1.7500000000000071E-2</v>
          </cell>
          <cell r="P50">
            <v>1.7500000000000071E-2</v>
          </cell>
          <cell r="R50">
            <v>2056</v>
          </cell>
          <cell r="S50">
            <v>0.1008</v>
          </cell>
          <cell r="T50">
            <v>6.1600000000000002E-2</v>
          </cell>
          <cell r="U50">
            <v>0.16239999999999999</v>
          </cell>
          <cell r="V50">
            <v>2.2000000000000001E-3</v>
          </cell>
          <cell r="W50">
            <v>1.2999999999999999E-3</v>
          </cell>
          <cell r="X50">
            <v>3.5000000000000001E-3</v>
          </cell>
          <cell r="Y50">
            <v>0.62068965517241381</v>
          </cell>
          <cell r="Z50">
            <v>0.37931034482758624</v>
          </cell>
          <cell r="AA50">
            <v>0.62857142857142856</v>
          </cell>
          <cell r="AB50">
            <v>0.37142857142857139</v>
          </cell>
          <cell r="AD50">
            <v>2056</v>
          </cell>
          <cell r="AE50">
            <v>1.4999999999999999E-2</v>
          </cell>
          <cell r="AF50">
            <v>1.4999999999999999E-2</v>
          </cell>
          <cell r="AG50">
            <v>1.4999999999999999E-2</v>
          </cell>
          <cell r="AH50">
            <v>3.2762500000000028E-2</v>
          </cell>
          <cell r="AI50">
            <v>3.2762500000000028E-2</v>
          </cell>
          <cell r="AJ50">
            <v>3.2762500000000028E-2</v>
          </cell>
        </row>
        <row r="51">
          <cell r="A51">
            <v>2057</v>
          </cell>
          <cell r="B51">
            <v>3.5799999999999998E-2</v>
          </cell>
          <cell r="C51">
            <v>3.5799999999999998E-2</v>
          </cell>
          <cell r="D51">
            <v>1.7500000000000002E-2</v>
          </cell>
          <cell r="E51">
            <v>1.6823032935102677E-3</v>
          </cell>
          <cell r="F51">
            <v>0.45021267798592918</v>
          </cell>
          <cell r="H51">
            <v>2057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1.7500000000000071E-2</v>
          </cell>
          <cell r="N51">
            <v>1.7500000000000071E-2</v>
          </cell>
          <cell r="O51">
            <v>1.7500000000000071E-2</v>
          </cell>
          <cell r="P51">
            <v>1.7500000000000071E-2</v>
          </cell>
          <cell r="R51">
            <v>2057</v>
          </cell>
          <cell r="S51">
            <v>0.1008</v>
          </cell>
          <cell r="T51">
            <v>6.1600000000000002E-2</v>
          </cell>
          <cell r="U51">
            <v>0.16239999999999999</v>
          </cell>
          <cell r="V51">
            <v>2.2000000000000001E-3</v>
          </cell>
          <cell r="W51">
            <v>1.2999999999999999E-3</v>
          </cell>
          <cell r="X51">
            <v>3.5000000000000001E-3</v>
          </cell>
          <cell r="Y51">
            <v>0.62068965517241381</v>
          </cell>
          <cell r="Z51">
            <v>0.37931034482758624</v>
          </cell>
          <cell r="AA51">
            <v>0.62857142857142856</v>
          </cell>
          <cell r="AB51">
            <v>0.37142857142857139</v>
          </cell>
          <cell r="AD51">
            <v>2057</v>
          </cell>
          <cell r="AE51">
            <v>1.4999999999999999E-2</v>
          </cell>
          <cell r="AF51">
            <v>1.4999999999999999E-2</v>
          </cell>
          <cell r="AG51">
            <v>1.4999999999999999E-2</v>
          </cell>
          <cell r="AH51">
            <v>3.2762500000000028E-2</v>
          </cell>
          <cell r="AI51">
            <v>3.2762500000000028E-2</v>
          </cell>
          <cell r="AJ51">
            <v>3.2762500000000028E-2</v>
          </cell>
        </row>
        <row r="52">
          <cell r="A52">
            <v>2058</v>
          </cell>
          <cell r="B52">
            <v>3.5799999999999998E-2</v>
          </cell>
          <cell r="C52">
            <v>3.5799999999999998E-2</v>
          </cell>
          <cell r="D52">
            <v>1.7500000000000002E-2</v>
          </cell>
          <cell r="E52">
            <v>1.9577872156839593E-3</v>
          </cell>
          <cell r="F52">
            <v>0.44246946239403356</v>
          </cell>
          <cell r="H52">
            <v>2058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1.7500000000000071E-2</v>
          </cell>
          <cell r="N52">
            <v>1.7500000000000071E-2</v>
          </cell>
          <cell r="O52">
            <v>1.7500000000000071E-2</v>
          </cell>
          <cell r="P52">
            <v>1.7500000000000071E-2</v>
          </cell>
          <cell r="R52">
            <v>2058</v>
          </cell>
          <cell r="S52">
            <v>0.1008</v>
          </cell>
          <cell r="T52">
            <v>6.1600000000000002E-2</v>
          </cell>
          <cell r="U52">
            <v>0.16239999999999999</v>
          </cell>
          <cell r="V52">
            <v>2.2000000000000001E-3</v>
          </cell>
          <cell r="W52">
            <v>1.2999999999999999E-3</v>
          </cell>
          <cell r="X52">
            <v>3.5000000000000001E-3</v>
          </cell>
          <cell r="Y52">
            <v>0.62068965517241381</v>
          </cell>
          <cell r="Z52">
            <v>0.37931034482758624</v>
          </cell>
          <cell r="AA52">
            <v>0.62857142857142856</v>
          </cell>
          <cell r="AB52">
            <v>0.37142857142857139</v>
          </cell>
          <cell r="AD52">
            <v>2058</v>
          </cell>
          <cell r="AE52">
            <v>1.4999999999999999E-2</v>
          </cell>
          <cell r="AF52">
            <v>1.4999999999999999E-2</v>
          </cell>
          <cell r="AG52">
            <v>1.4999999999999999E-2</v>
          </cell>
          <cell r="AH52">
            <v>3.2762500000000028E-2</v>
          </cell>
          <cell r="AI52">
            <v>3.2762500000000028E-2</v>
          </cell>
          <cell r="AJ52">
            <v>3.2762500000000028E-2</v>
          </cell>
        </row>
        <row r="53">
          <cell r="A53">
            <v>2059</v>
          </cell>
          <cell r="B53">
            <v>3.5799999999999998E-2</v>
          </cell>
          <cell r="C53">
            <v>3.5799999999999998E-2</v>
          </cell>
          <cell r="D53">
            <v>1.7500000000000002E-2</v>
          </cell>
          <cell r="E53">
            <v>1.998647765827144E-3</v>
          </cell>
          <cell r="F53">
            <v>0.43485942250027865</v>
          </cell>
          <cell r="H53">
            <v>2059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1.7500000000000071E-2</v>
          </cell>
          <cell r="N53">
            <v>1.7500000000000071E-2</v>
          </cell>
          <cell r="O53">
            <v>1.7500000000000071E-2</v>
          </cell>
          <cell r="P53">
            <v>1.7500000000000071E-2</v>
          </cell>
          <cell r="R53">
            <v>2059</v>
          </cell>
          <cell r="S53">
            <v>0.1008</v>
          </cell>
          <cell r="T53">
            <v>6.1600000000000002E-2</v>
          </cell>
          <cell r="U53">
            <v>0.16239999999999999</v>
          </cell>
          <cell r="V53">
            <v>2.2000000000000001E-3</v>
          </cell>
          <cell r="W53">
            <v>1.2999999999999999E-3</v>
          </cell>
          <cell r="X53">
            <v>3.5000000000000001E-3</v>
          </cell>
          <cell r="Y53">
            <v>0.62068965517241381</v>
          </cell>
          <cell r="Z53">
            <v>0.37931034482758624</v>
          </cell>
          <cell r="AA53">
            <v>0.62857142857142856</v>
          </cell>
          <cell r="AB53">
            <v>0.37142857142857139</v>
          </cell>
          <cell r="AD53">
            <v>2059</v>
          </cell>
          <cell r="AE53">
            <v>1.4999999999999999E-2</v>
          </cell>
          <cell r="AF53">
            <v>1.4999999999999999E-2</v>
          </cell>
          <cell r="AG53">
            <v>1.4999999999999999E-2</v>
          </cell>
          <cell r="AH53">
            <v>3.2762500000000028E-2</v>
          </cell>
          <cell r="AI53">
            <v>3.2762500000000028E-2</v>
          </cell>
          <cell r="AJ53">
            <v>3.2762500000000028E-2</v>
          </cell>
        </row>
        <row r="54">
          <cell r="A54">
            <v>2060</v>
          </cell>
          <cell r="B54">
            <v>3.5799999999999998E-2</v>
          </cell>
          <cell r="C54">
            <v>3.5799999999999998E-2</v>
          </cell>
          <cell r="D54">
            <v>1.7500000000000002E-2</v>
          </cell>
          <cell r="E54">
            <v>1.8121405293443082E-3</v>
          </cell>
          <cell r="F54">
            <v>0.42738026781354166</v>
          </cell>
          <cell r="H54">
            <v>2060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1.7500000000000071E-2</v>
          </cell>
          <cell r="N54">
            <v>1.7500000000000071E-2</v>
          </cell>
          <cell r="O54">
            <v>1.7500000000000071E-2</v>
          </cell>
          <cell r="P54">
            <v>1.7500000000000071E-2</v>
          </cell>
          <cell r="R54">
            <v>2060</v>
          </cell>
          <cell r="S54">
            <v>0.1008</v>
          </cell>
          <cell r="T54">
            <v>6.1600000000000002E-2</v>
          </cell>
          <cell r="U54">
            <v>0.16239999999999999</v>
          </cell>
          <cell r="V54">
            <v>2.2000000000000001E-3</v>
          </cell>
          <cell r="W54">
            <v>1.2999999999999999E-3</v>
          </cell>
          <cell r="X54">
            <v>3.5000000000000001E-3</v>
          </cell>
          <cell r="Y54">
            <v>0.62068965517241381</v>
          </cell>
          <cell r="Z54">
            <v>0.37931034482758624</v>
          </cell>
          <cell r="AA54">
            <v>0.62857142857142856</v>
          </cell>
          <cell r="AB54">
            <v>0.37142857142857139</v>
          </cell>
          <cell r="AD54">
            <v>2060</v>
          </cell>
          <cell r="AE54">
            <v>1.4999999999999999E-2</v>
          </cell>
          <cell r="AF54">
            <v>1.4999999999999999E-2</v>
          </cell>
          <cell r="AG54">
            <v>1.4999999999999999E-2</v>
          </cell>
          <cell r="AH54">
            <v>3.2762500000000028E-2</v>
          </cell>
          <cell r="AI54">
            <v>3.2762500000000028E-2</v>
          </cell>
          <cell r="AJ54">
            <v>3.2762500000000028E-2</v>
          </cell>
        </row>
      </sheetData>
      <sheetData sheetId="2">
        <row r="3">
          <cell r="B3" t="str">
            <v>Cotis hors CET</v>
          </cell>
          <cell r="C3" t="str">
            <v>dont tranche B</v>
          </cell>
          <cell r="D3" t="str">
            <v>dont tranche C</v>
          </cell>
          <cell r="E3" t="str">
            <v>CET</v>
          </cell>
          <cell r="F3" t="str">
            <v>UNEDIC</v>
          </cell>
          <cell r="G3" t="str">
            <v>Etat (FSV)</v>
          </cell>
          <cell r="H3" t="str">
            <v>Rachats étude supérieure</v>
          </cell>
          <cell r="I3" t="str">
            <v>Majorations et pénalités de retard</v>
          </cell>
          <cell r="J3" t="str">
            <v>Autres pdts techniques</v>
          </cell>
          <cell r="K3" t="str">
            <v>Reprises sur provisions</v>
          </cell>
          <cell r="L3" t="str">
            <v>Transferts de charges techniques</v>
          </cell>
          <cell r="M3" t="str">
            <v>Autres charges techniques</v>
          </cell>
          <cell r="N3" t="str">
            <v>Dotations aux provisions</v>
          </cell>
          <cell r="O3" t="str">
            <v>Allocations totales</v>
          </cell>
          <cell r="P3" t="str">
            <v>dont Allocations de droits directs</v>
          </cell>
          <cell r="Q3" t="str">
            <v>dont Allocations de droits dérivés</v>
          </cell>
          <cell r="R3" t="str">
            <v>Agff</v>
          </cell>
          <cell r="S3" t="str">
            <v>CMD</v>
          </cell>
          <cell r="T3" t="str">
            <v>Prélèvements gestion</v>
          </cell>
          <cell r="U3" t="str">
            <v>Prélèvements action sociale</v>
          </cell>
          <cell r="V3" t="str">
            <v>Solde technique</v>
          </cell>
          <cell r="W3" t="str">
            <v>Solidarité A36</v>
          </cell>
          <cell r="X3" t="str">
            <v>Contribution d'équilibre Agff</v>
          </cell>
          <cell r="AA3" t="str">
            <v>Produits financiers nets (hors 2,9%)</v>
          </cell>
          <cell r="AB3" t="str">
            <v>Prélèvements sur PF (2,9%)</v>
          </cell>
          <cell r="AC3" t="str">
            <v>Réserve placée</v>
          </cell>
        </row>
        <row r="4">
          <cell r="A4">
            <v>2008</v>
          </cell>
          <cell r="B4">
            <v>15798.627184000001</v>
          </cell>
          <cell r="C4">
            <v>14635.69281</v>
          </cell>
          <cell r="D4">
            <v>1162.9343739999999</v>
          </cell>
          <cell r="E4">
            <v>673.08142899999996</v>
          </cell>
          <cell r="F4">
            <v>737.16267699999992</v>
          </cell>
          <cell r="G4">
            <v>26.970717</v>
          </cell>
          <cell r="H4">
            <v>0.17607400000000001</v>
          </cell>
          <cell r="I4">
            <v>19.534054000000001</v>
          </cell>
          <cell r="J4">
            <v>105.452831</v>
          </cell>
          <cell r="K4">
            <v>391.21961199999998</v>
          </cell>
          <cell r="L4">
            <v>8.7932539999999992</v>
          </cell>
          <cell r="M4">
            <v>92.520224999999996</v>
          </cell>
          <cell r="N4">
            <v>401.00996900000001</v>
          </cell>
          <cell r="O4">
            <v>20463.261243000001</v>
          </cell>
          <cell r="P4">
            <v>17189.782599227772</v>
          </cell>
          <cell r="Q4">
            <v>3273.4786437722287</v>
          </cell>
          <cell r="R4">
            <v>2774.7205983334002</v>
          </cell>
          <cell r="S4">
            <v>120.381604</v>
          </cell>
          <cell r="T4">
            <v>357.10203799999999</v>
          </cell>
          <cell r="U4">
            <v>99.253018999999995</v>
          </cell>
          <cell r="V4">
            <v>-757.02645966659838</v>
          </cell>
          <cell r="W4">
            <v>-888.96880272409669</v>
          </cell>
          <cell r="X4">
            <v>80.385431999999994</v>
          </cell>
          <cell r="Z4">
            <v>2008</v>
          </cell>
        </row>
        <row r="5">
          <cell r="A5">
            <v>2009</v>
          </cell>
          <cell r="B5">
            <v>15363.204584999999</v>
          </cell>
          <cell r="C5">
            <v>14285.518996999999</v>
          </cell>
          <cell r="D5">
            <v>1077.6855880000001</v>
          </cell>
          <cell r="E5">
            <v>675.16040499999997</v>
          </cell>
          <cell r="F5">
            <v>864.21786599999996</v>
          </cell>
          <cell r="G5">
            <v>49.456988000000003</v>
          </cell>
          <cell r="H5">
            <v>8.7202000000000002E-2</v>
          </cell>
          <cell r="I5">
            <v>27.327456999999999</v>
          </cell>
          <cell r="J5">
            <v>84.215146000000004</v>
          </cell>
          <cell r="K5">
            <v>389.34209700000002</v>
          </cell>
          <cell r="L5">
            <v>0.88357699999999995</v>
          </cell>
          <cell r="M5">
            <v>95.009362999999993</v>
          </cell>
          <cell r="N5">
            <v>401.78811899999999</v>
          </cell>
          <cell r="O5">
            <v>21466.116761000008</v>
          </cell>
          <cell r="P5">
            <v>18080.135604286166</v>
          </cell>
          <cell r="Q5">
            <v>3385.9811567138422</v>
          </cell>
          <cell r="R5">
            <v>2836.4867490000001</v>
          </cell>
          <cell r="S5">
            <v>123.572181</v>
          </cell>
          <cell r="T5">
            <v>375.22940499999999</v>
          </cell>
          <cell r="U5">
            <v>102.43380399999999</v>
          </cell>
          <cell r="V5">
            <v>-2026.6231990000051</v>
          </cell>
          <cell r="W5">
            <v>-965.89118232134877</v>
          </cell>
          <cell r="X5">
            <v>0</v>
          </cell>
          <cell r="Z5">
            <v>2009</v>
          </cell>
          <cell r="AA5">
            <v>460.58878799999997</v>
          </cell>
          <cell r="AB5">
            <v>0</v>
          </cell>
          <cell r="AC5">
            <v>9550</v>
          </cell>
        </row>
        <row r="6">
          <cell r="A6">
            <v>2010</v>
          </cell>
          <cell r="B6">
            <v>15811.694058000001</v>
          </cell>
          <cell r="C6">
            <v>14745.672176</v>
          </cell>
          <cell r="D6">
            <v>1066.021882</v>
          </cell>
          <cell r="E6">
            <v>691.92551100000003</v>
          </cell>
          <cell r="F6">
            <v>775.10868400000004</v>
          </cell>
          <cell r="G6">
            <v>31.916741999999999</v>
          </cell>
          <cell r="H6">
            <v>0.20749500000000001</v>
          </cell>
          <cell r="I6">
            <v>18.297695000000001</v>
          </cell>
          <cell r="J6">
            <v>108.01354000000001</v>
          </cell>
          <cell r="K6">
            <v>309.03160100000002</v>
          </cell>
          <cell r="L6">
            <v>7.4601559999999996</v>
          </cell>
          <cell r="M6">
            <v>112.73917400000001</v>
          </cell>
          <cell r="N6">
            <v>314.03762499999999</v>
          </cell>
          <cell r="O6">
            <v>22385.536201999999</v>
          </cell>
          <cell r="P6">
            <v>18913.016583049699</v>
          </cell>
          <cell r="Q6">
            <v>3472.5196189503004</v>
          </cell>
          <cell r="R6">
            <v>2865.0568130000001</v>
          </cell>
          <cell r="S6">
            <v>126.798811</v>
          </cell>
          <cell r="T6">
            <v>357.74650400000002</v>
          </cell>
          <cell r="U6">
            <v>100.232026</v>
          </cell>
          <cell r="V6">
            <v>-2524.7804249999972</v>
          </cell>
          <cell r="W6">
            <v>-1025.886773660633</v>
          </cell>
          <cell r="X6">
            <v>0</v>
          </cell>
          <cell r="Z6">
            <v>2010</v>
          </cell>
          <cell r="AA6">
            <v>775.34841099999994</v>
          </cell>
          <cell r="AB6">
            <v>0</v>
          </cell>
          <cell r="AC6">
            <v>10270.799999999999</v>
          </cell>
        </row>
        <row r="7">
          <cell r="A7">
            <v>2011</v>
          </cell>
          <cell r="B7">
            <v>16563.824558</v>
          </cell>
          <cell r="C7">
            <v>15388.33216</v>
          </cell>
          <cell r="D7">
            <v>1175.4923980000001</v>
          </cell>
          <cell r="E7">
            <v>712.87270000000001</v>
          </cell>
          <cell r="F7">
            <v>490.29308100000003</v>
          </cell>
          <cell r="G7">
            <v>34.081079000000003</v>
          </cell>
          <cell r="H7">
            <v>0.71279099999999995</v>
          </cell>
          <cell r="I7">
            <v>22.752891000000002</v>
          </cell>
          <cell r="J7">
            <v>138.62744799999999</v>
          </cell>
          <cell r="K7">
            <v>214.75853000000001</v>
          </cell>
          <cell r="L7">
            <v>2.9131049999999998</v>
          </cell>
          <cell r="M7">
            <v>148.10067599999999</v>
          </cell>
          <cell r="N7">
            <v>160.26969299999999</v>
          </cell>
          <cell r="O7">
            <v>22964.955346999999</v>
          </cell>
          <cell r="P7">
            <v>19412.215114476763</v>
          </cell>
          <cell r="Q7">
            <v>3552.740232523236</v>
          </cell>
          <cell r="R7">
            <v>2759.9013880000002</v>
          </cell>
          <cell r="S7">
            <v>0</v>
          </cell>
          <cell r="T7">
            <v>370.68195800000001</v>
          </cell>
          <cell r="U7">
            <v>103.870209</v>
          </cell>
          <cell r="V7">
            <v>-2807.1403119999959</v>
          </cell>
          <cell r="W7">
            <v>-1024.1686229968486</v>
          </cell>
          <cell r="X7">
            <v>0</v>
          </cell>
          <cell r="Z7">
            <v>2011</v>
          </cell>
          <cell r="AA7">
            <v>68.820339999999987</v>
          </cell>
          <cell r="AB7">
            <v>0</v>
          </cell>
          <cell r="AC7">
            <v>8197.4500000000007</v>
          </cell>
        </row>
        <row r="8">
          <cell r="A8">
            <v>2012</v>
          </cell>
          <cell r="B8">
            <v>16897.435782240147</v>
          </cell>
          <cell r="C8">
            <v>15706.12517334205</v>
          </cell>
          <cell r="D8">
            <v>1191.3106088980937</v>
          </cell>
          <cell r="E8">
            <v>733.00971416778975</v>
          </cell>
          <cell r="F8">
            <v>716.833134843729</v>
          </cell>
          <cell r="G8">
            <v>37.067186464479256</v>
          </cell>
          <cell r="H8">
            <v>0.72633402899999988</v>
          </cell>
          <cell r="I8">
            <v>23.211155925164672</v>
          </cell>
          <cell r="J8">
            <v>141.46590808254155</v>
          </cell>
          <cell r="K8">
            <v>163.31481716699997</v>
          </cell>
          <cell r="L8">
            <v>2.9727521505322105</v>
          </cell>
          <cell r="M8">
            <v>151.13310473679257</v>
          </cell>
          <cell r="N8">
            <v>163.31481716699997</v>
          </cell>
          <cell r="O8">
            <v>23667.910900353228</v>
          </cell>
          <cell r="P8">
            <v>20004.99356771266</v>
          </cell>
          <cell r="Q8">
            <v>3662.9173326405689</v>
          </cell>
          <cell r="R8">
            <v>2298.4851514411507</v>
          </cell>
          <cell r="S8">
            <v>0</v>
          </cell>
          <cell r="T8">
            <v>367.93883</v>
          </cell>
          <cell r="U8">
            <v>104.17631</v>
          </cell>
          <cell r="V8">
            <v>-3439.952025745486</v>
          </cell>
          <cell r="W8">
            <v>-1108.9264340860611</v>
          </cell>
          <cell r="X8">
            <v>280.67092131565619</v>
          </cell>
          <cell r="Z8">
            <v>2012</v>
          </cell>
          <cell r="AA8">
            <v>319.7</v>
          </cell>
          <cell r="AB8">
            <v>0</v>
          </cell>
          <cell r="AC8">
            <v>6227.2635838221886</v>
          </cell>
        </row>
        <row r="9">
          <cell r="A9">
            <v>2013</v>
          </cell>
          <cell r="B9">
            <v>17440.77097094465</v>
          </cell>
          <cell r="C9">
            <v>16209.777158718478</v>
          </cell>
          <cell r="D9">
            <v>1230.993812226169</v>
          </cell>
          <cell r="E9">
            <v>755.96098132809732</v>
          </cell>
          <cell r="F9">
            <v>739.27796784485838</v>
          </cell>
          <cell r="G9">
            <v>38.395466589537122</v>
          </cell>
          <cell r="H9">
            <v>0.73795537346399986</v>
          </cell>
          <cell r="I9">
            <v>23.957508090497594</v>
          </cell>
          <cell r="J9">
            <v>146.00976533958485</v>
          </cell>
          <cell r="K9">
            <v>165.92785424167198</v>
          </cell>
          <cell r="L9">
            <v>3.0682363672998676</v>
          </cell>
          <cell r="M9">
            <v>155.98747045674449</v>
          </cell>
          <cell r="N9">
            <v>165.92785424167198</v>
          </cell>
          <cell r="O9">
            <v>23359.740053871647</v>
          </cell>
          <cell r="P9">
            <v>19758.267387925549</v>
          </cell>
          <cell r="Q9">
            <v>3601.4726659460975</v>
          </cell>
          <cell r="R9">
            <v>1937.3250390638316</v>
          </cell>
          <cell r="S9">
            <v>0</v>
          </cell>
          <cell r="T9">
            <v>366.34933425439999</v>
          </cell>
          <cell r="U9">
            <v>104.17631</v>
          </cell>
          <cell r="V9">
            <v>-2900.7492776409672</v>
          </cell>
          <cell r="W9">
            <v>-1098.997510246214</v>
          </cell>
          <cell r="X9">
            <v>585.4486710671523</v>
          </cell>
          <cell r="Z9">
            <v>2013</v>
          </cell>
          <cell r="AA9">
            <v>194.53971435860475</v>
          </cell>
          <cell r="AB9">
            <v>0</v>
          </cell>
          <cell r="AC9">
            <v>7937.182384484182</v>
          </cell>
        </row>
        <row r="10">
          <cell r="A10">
            <v>2014</v>
          </cell>
          <cell r="B10">
            <v>18180.474517259099</v>
          </cell>
          <cell r="C10">
            <v>16898.198064135133</v>
          </cell>
          <cell r="D10">
            <v>1282.2764531239657</v>
          </cell>
          <cell r="E10">
            <v>789.43218944294324</v>
          </cell>
          <cell r="F10">
            <v>746.0227630255572</v>
          </cell>
          <cell r="G10">
            <v>38.914962736930491</v>
          </cell>
          <cell r="H10">
            <v>0.75086959249961993</v>
          </cell>
          <cell r="I10">
            <v>24.973601571968178</v>
          </cell>
          <cell r="J10">
            <v>152.21368507400797</v>
          </cell>
          <cell r="K10">
            <v>168.83159169090126</v>
          </cell>
          <cell r="L10">
            <v>3.1986049909648337</v>
          </cell>
          <cell r="M10">
            <v>162.61534047652444</v>
          </cell>
          <cell r="N10">
            <v>168.83159169090126</v>
          </cell>
          <cell r="O10">
            <v>25244.242108583847</v>
          </cell>
          <cell r="P10">
            <v>21366.837260959208</v>
          </cell>
          <cell r="Q10">
            <v>3877.4048476246389</v>
          </cell>
          <cell r="R10">
            <v>1728.1586832688217</v>
          </cell>
          <cell r="S10">
            <v>0</v>
          </cell>
          <cell r="T10">
            <v>365.30523865177497</v>
          </cell>
          <cell r="U10">
            <v>104.17631</v>
          </cell>
          <cell r="V10">
            <v>-4212.199120749352</v>
          </cell>
          <cell r="W10">
            <v>-1257.779749597368</v>
          </cell>
          <cell r="X10">
            <v>790.17566165632547</v>
          </cell>
          <cell r="Z10">
            <v>2014</v>
          </cell>
          <cell r="AA10">
            <v>260.04193787166321</v>
          </cell>
          <cell r="AB10">
            <v>0</v>
          </cell>
          <cell r="AC10">
            <v>5710.2256695548904</v>
          </cell>
        </row>
        <row r="11">
          <cell r="A11">
            <v>2015</v>
          </cell>
          <cell r="B11">
            <v>18892.563494352526</v>
          </cell>
          <cell r="C11">
            <v>17564.578520272305</v>
          </cell>
          <cell r="D11">
            <v>1327.9849740802194</v>
          </cell>
          <cell r="E11">
            <v>824.38538115262918</v>
          </cell>
          <cell r="F11">
            <v>734.16205591122241</v>
          </cell>
          <cell r="G11">
            <v>38.462775373219657</v>
          </cell>
          <cell r="H11">
            <v>0.76400981036836335</v>
          </cell>
          <cell r="I11">
            <v>25.951762311438397</v>
          </cell>
          <cell r="J11">
            <v>158.20791810726936</v>
          </cell>
          <cell r="K11">
            <v>171.78614454549205</v>
          </cell>
          <cell r="L11">
            <v>3.3245672767335148</v>
          </cell>
          <cell r="M11">
            <v>169.01919467087953</v>
          </cell>
          <cell r="N11">
            <v>171.78614454549205</v>
          </cell>
          <cell r="O11">
            <v>26223.759042523248</v>
          </cell>
          <cell r="P11">
            <v>22240.744091035045</v>
          </cell>
          <cell r="Q11">
            <v>3983.0149514882032</v>
          </cell>
          <cell r="R11">
            <v>1537.6856692595411</v>
          </cell>
          <cell r="S11">
            <v>0</v>
          </cell>
          <cell r="T11">
            <v>364.26411872161748</v>
          </cell>
          <cell r="U11">
            <v>104.17631</v>
          </cell>
          <cell r="V11">
            <v>-4645.7110323607994</v>
          </cell>
          <cell r="W11">
            <v>-1343.3322354701859</v>
          </cell>
          <cell r="X11">
            <v>1044.3955047249499</v>
          </cell>
          <cell r="Z11">
            <v>2015</v>
          </cell>
          <cell r="AA11">
            <v>187.08126849879224</v>
          </cell>
          <cell r="AB11">
            <v>0</v>
          </cell>
          <cell r="AC11">
            <v>3396.1269952220391</v>
          </cell>
        </row>
        <row r="12">
          <cell r="A12">
            <v>2016</v>
          </cell>
          <cell r="B12">
            <v>19612.60408222007</v>
          </cell>
          <cell r="C12">
            <v>18237.337611319424</v>
          </cell>
          <cell r="D12">
            <v>1375.266470900644</v>
          </cell>
          <cell r="E12">
            <v>859.19288573824645</v>
          </cell>
          <cell r="F12">
            <v>709.59043228987582</v>
          </cell>
          <cell r="G12">
            <v>37.336399924432015</v>
          </cell>
          <cell r="H12">
            <v>0.77737998204980974</v>
          </cell>
          <cell r="I12">
            <v>26.940845777878124</v>
          </cell>
          <cell r="J12">
            <v>164.26478552363827</v>
          </cell>
          <cell r="K12">
            <v>174.79240207503818</v>
          </cell>
          <cell r="L12">
            <v>3.4518457559201283</v>
          </cell>
          <cell r="M12">
            <v>175.48996342373582</v>
          </cell>
          <cell r="N12">
            <v>174.79240207503818</v>
          </cell>
          <cell r="O12">
            <v>27392.714326329042</v>
          </cell>
          <cell r="P12">
            <v>23306.36585277996</v>
          </cell>
          <cell r="Q12">
            <v>4086.348473549082</v>
          </cell>
          <cell r="R12">
            <v>1349.9741217383594</v>
          </cell>
          <cell r="S12">
            <v>0</v>
          </cell>
          <cell r="T12">
            <v>370.6387407992458</v>
          </cell>
          <cell r="U12">
            <v>105.999395425</v>
          </cell>
          <cell r="V12">
            <v>-5280.7096470265533</v>
          </cell>
          <cell r="W12">
            <v>-1457.7598230361687</v>
          </cell>
          <cell r="X12">
            <v>1341.1727246127548</v>
          </cell>
          <cell r="Z12">
            <v>2016</v>
          </cell>
          <cell r="AA12">
            <v>111.26561068096215</v>
          </cell>
          <cell r="AB12">
            <v>0</v>
          </cell>
          <cell r="AC12">
            <v>769.23351239153351</v>
          </cell>
        </row>
        <row r="13">
          <cell r="A13">
            <v>2017</v>
          </cell>
          <cell r="B13">
            <v>20432.347942267901</v>
          </cell>
          <cell r="C13">
            <v>18998.73720859495</v>
          </cell>
          <cell r="D13">
            <v>1433.6107336729501</v>
          </cell>
          <cell r="E13">
            <v>895.47004566125418</v>
          </cell>
          <cell r="F13">
            <v>691.77957728564013</v>
          </cell>
          <cell r="G13">
            <v>36.556142490375571</v>
          </cell>
          <cell r="H13">
            <v>0.79098413173568149</v>
          </cell>
          <cell r="I13">
            <v>28.066886604396011</v>
          </cell>
          <cell r="J13">
            <v>171.13345999658853</v>
          </cell>
          <cell r="K13">
            <v>177.85126911135137</v>
          </cell>
          <cell r="L13">
            <v>3.5961834771953827</v>
          </cell>
          <cell r="M13">
            <v>182.82801477896152</v>
          </cell>
          <cell r="N13">
            <v>177.85126911135137</v>
          </cell>
          <cell r="O13">
            <v>28295.105006035141</v>
          </cell>
          <cell r="P13">
            <v>24107.255595546765</v>
          </cell>
          <cell r="Q13">
            <v>4187.8494104883757</v>
          </cell>
          <cell r="R13">
            <v>1376.8065237693659</v>
          </cell>
          <cell r="S13">
            <v>0</v>
          </cell>
          <cell r="T13">
            <v>377.12491876323264</v>
          </cell>
          <cell r="U13">
            <v>107.85438484493751</v>
          </cell>
          <cell r="V13">
            <v>-5326.3645787378227</v>
          </cell>
          <cell r="W13">
            <v>-1512.3916467797214</v>
          </cell>
          <cell r="X13">
            <v>1434.2562294077925</v>
          </cell>
          <cell r="Z13">
            <v>2017</v>
          </cell>
          <cell r="AA13">
            <v>25.202012949727639</v>
          </cell>
          <cell r="AB13">
            <v>0</v>
          </cell>
          <cell r="AC13">
            <v>-1846.1343205052883</v>
          </cell>
        </row>
        <row r="14">
          <cell r="A14">
            <v>2018</v>
          </cell>
          <cell r="B14">
            <v>21463.160134682937</v>
          </cell>
          <cell r="C14">
            <v>19946.354603141132</v>
          </cell>
          <cell r="D14">
            <v>1516.8055315418053</v>
          </cell>
          <cell r="E14">
            <v>934.38658283546238</v>
          </cell>
          <cell r="F14">
            <v>721.84388052524525</v>
          </cell>
          <cell r="G14">
            <v>38.308561140086368</v>
          </cell>
          <cell r="H14">
            <v>0.80482635404105596</v>
          </cell>
          <cell r="I14">
            <v>29.482861361515891</v>
          </cell>
          <cell r="J14">
            <v>179.71691559696788</v>
          </cell>
          <cell r="K14">
            <v>180.96366632080003</v>
          </cell>
          <cell r="L14">
            <v>3.7765554582675809</v>
          </cell>
          <cell r="M14">
            <v>191.99802833091098</v>
          </cell>
          <cell r="N14">
            <v>180.96366632080003</v>
          </cell>
          <cell r="O14">
            <v>29348.012325121239</v>
          </cell>
          <cell r="P14">
            <v>25051.063782779518</v>
          </cell>
          <cell r="Q14">
            <v>4296.9485423417209</v>
          </cell>
          <cell r="R14">
            <v>1386.9400360579464</v>
          </cell>
          <cell r="S14">
            <v>0</v>
          </cell>
          <cell r="T14">
            <v>383.72460484158927</v>
          </cell>
          <cell r="U14">
            <v>109.74183657972392</v>
          </cell>
          <cell r="V14">
            <v>-5275.0564408609935</v>
          </cell>
          <cell r="W14">
            <v>-1566.2025676333617</v>
          </cell>
          <cell r="X14">
            <v>1393.3962207139205</v>
          </cell>
          <cell r="Z14">
            <v>2018</v>
          </cell>
          <cell r="AA14">
            <v>-60.483975675554561</v>
          </cell>
          <cell r="AB14">
            <v>0</v>
          </cell>
          <cell r="AC14">
            <v>-4554.9523509668179</v>
          </cell>
        </row>
        <row r="15">
          <cell r="A15">
            <v>2019</v>
          </cell>
          <cell r="B15">
            <v>22329.224166128573</v>
          </cell>
          <cell r="C15">
            <v>20755.456736295968</v>
          </cell>
          <cell r="D15">
            <v>1573.7674298326046</v>
          </cell>
          <cell r="E15">
            <v>976.93895894788579</v>
          </cell>
          <cell r="F15">
            <v>734.00488966870398</v>
          </cell>
          <cell r="G15">
            <v>39.120420933618782</v>
          </cell>
          <cell r="H15">
            <v>0.81891081523677445</v>
          </cell>
          <cell r="I15">
            <v>30.672529873006233</v>
          </cell>
          <cell r="J15">
            <v>187.00761311337982</v>
          </cell>
          <cell r="K15">
            <v>184.13053048141404</v>
          </cell>
          <cell r="L15">
            <v>3.9297615346612487</v>
          </cell>
          <cell r="M15">
            <v>199.78694204367102</v>
          </cell>
          <cell r="N15">
            <v>184.13053048141404</v>
          </cell>
          <cell r="O15">
            <v>30309.605328220459</v>
          </cell>
          <cell r="P15">
            <v>25908.91890649687</v>
          </cell>
          <cell r="Q15">
            <v>4400.6864217235889</v>
          </cell>
          <cell r="R15">
            <v>1404.8534164826863</v>
          </cell>
          <cell r="S15">
            <v>0</v>
          </cell>
          <cell r="T15">
            <v>390.43978542631709</v>
          </cell>
          <cell r="U15">
            <v>111.66231871986911</v>
          </cell>
          <cell r="V15">
            <v>-5304.9237069125702</v>
          </cell>
          <cell r="W15">
            <v>-1626.0431855450497</v>
          </cell>
          <cell r="X15">
            <v>1333.4075579153994</v>
          </cell>
          <cell r="Z15">
            <v>2019</v>
          </cell>
          <cell r="AA15">
            <v>-149.2316263985505</v>
          </cell>
          <cell r="AB15">
            <v>0</v>
          </cell>
          <cell r="AC15">
            <v>-7334.3129530078259</v>
          </cell>
        </row>
        <row r="16">
          <cell r="A16">
            <v>2020</v>
          </cell>
          <cell r="B16">
            <v>23280.300886585217</v>
          </cell>
          <cell r="C16">
            <v>21643.892178162878</v>
          </cell>
          <cell r="D16">
            <v>1636.4087084223406</v>
          </cell>
          <cell r="E16">
            <v>1023.6576453732123</v>
          </cell>
          <cell r="F16">
            <v>725.94095484438924</v>
          </cell>
          <cell r="G16">
            <v>38.855276618527604</v>
          </cell>
          <cell r="H16">
            <v>0.83324175450341809</v>
          </cell>
          <cell r="I16">
            <v>31.978976030861485</v>
          </cell>
          <cell r="J16">
            <v>195.01387894165435</v>
          </cell>
          <cell r="K16">
            <v>187.3528147648388</v>
          </cell>
          <cell r="L16">
            <v>4.0980045006262262</v>
          </cell>
          <cell r="M16">
            <v>208.34032305522334</v>
          </cell>
          <cell r="N16">
            <v>187.3528147648388</v>
          </cell>
          <cell r="O16">
            <v>31253.20266446783</v>
          </cell>
          <cell r="P16">
            <v>26754.074657867724</v>
          </cell>
          <cell r="Q16">
            <v>4499.1280066001054</v>
          </cell>
          <cell r="R16">
            <v>1435.1672638954508</v>
          </cell>
          <cell r="S16">
            <v>0</v>
          </cell>
          <cell r="T16">
            <v>397.27248167127766</v>
          </cell>
          <cell r="U16">
            <v>113.61640929746682</v>
          </cell>
          <cell r="V16">
            <v>-5236.5857499473532</v>
          </cell>
          <cell r="W16">
            <v>-1684.0929779862695</v>
          </cell>
          <cell r="X16">
            <v>1279.0035029318637</v>
          </cell>
          <cell r="Z16">
            <v>2020</v>
          </cell>
          <cell r="AA16">
            <v>-240.29042812291911</v>
          </cell>
          <cell r="AB16">
            <v>0</v>
          </cell>
          <cell r="AC16">
            <v>-10146.938570698101</v>
          </cell>
        </row>
        <row r="17">
          <cell r="A17">
            <v>2021</v>
          </cell>
          <cell r="B17">
            <v>24334.245436942838</v>
          </cell>
          <cell r="C17">
            <v>22625.339790315466</v>
          </cell>
          <cell r="D17">
            <v>1708.905646627373</v>
          </cell>
          <cell r="E17">
            <v>1073.1244679651691</v>
          </cell>
          <cell r="F17">
            <v>716.10248093901782</v>
          </cell>
          <cell r="G17">
            <v>38.491091635035467</v>
          </cell>
          <cell r="H17">
            <v>0.84782348520722794</v>
          </cell>
          <cell r="I17">
            <v>33.426726542246186</v>
          </cell>
          <cell r="J17">
            <v>203.86760256960912</v>
          </cell>
          <cell r="K17">
            <v>190.63148902322348</v>
          </cell>
          <cell r="L17">
            <v>4.2840558702598441</v>
          </cell>
          <cell r="M17">
            <v>217.79907363697879</v>
          </cell>
          <cell r="N17">
            <v>190.63148902322348</v>
          </cell>
          <cell r="O17">
            <v>32255.480676682222</v>
          </cell>
          <cell r="P17">
            <v>27653.713151195159</v>
          </cell>
          <cell r="Q17">
            <v>4601.7675254870628</v>
          </cell>
          <cell r="R17">
            <v>1732.9235924435877</v>
          </cell>
          <cell r="S17">
            <v>0</v>
          </cell>
          <cell r="T17">
            <v>404.22475010052506</v>
          </cell>
          <cell r="U17">
            <v>115.60469646017249</v>
          </cell>
          <cell r="V17">
            <v>-4855.7959184869251</v>
          </cell>
          <cell r="W17">
            <v>-1718.0241185133625</v>
          </cell>
          <cell r="X17">
            <v>1354.6545335879823</v>
          </cell>
          <cell r="Z17">
            <v>2021</v>
          </cell>
          <cell r="AA17">
            <v>-332.43907492249684</v>
          </cell>
          <cell r="AB17">
            <v>0</v>
          </cell>
          <cell r="AC17">
            <v>-12589.601734783892</v>
          </cell>
        </row>
        <row r="18">
          <cell r="A18">
            <v>2022</v>
          </cell>
          <cell r="B18">
            <v>25351.52054853013</v>
          </cell>
          <cell r="C18">
            <v>23574.361372520114</v>
          </cell>
          <cell r="D18">
            <v>1777.1591760100171</v>
          </cell>
          <cell r="E18">
            <v>1122.4374990916999</v>
          </cell>
          <cell r="F18">
            <v>713.99823998954901</v>
          </cell>
          <cell r="G18">
            <v>38.53991940451391</v>
          </cell>
          <cell r="H18">
            <v>0.86266039619835444</v>
          </cell>
          <cell r="I18">
            <v>34.82410609368435</v>
          </cell>
          <cell r="J18">
            <v>212.42585824101712</v>
          </cell>
          <cell r="K18">
            <v>193.9675400811299</v>
          </cell>
          <cell r="L18">
            <v>4.4638983022409695</v>
          </cell>
          <cell r="M18">
            <v>226.94216520075307</v>
          </cell>
          <cell r="N18">
            <v>193.9675400811299</v>
          </cell>
          <cell r="O18">
            <v>33305.754201277872</v>
          </cell>
          <cell r="P18">
            <v>28600.561600617679</v>
          </cell>
          <cell r="Q18">
            <v>4705.1926006601934</v>
          </cell>
          <cell r="R18">
            <v>1838.7342250654754</v>
          </cell>
          <cell r="S18">
            <v>0</v>
          </cell>
          <cell r="T18">
            <v>411.2986832272843</v>
          </cell>
          <cell r="U18">
            <v>117.62777864822552</v>
          </cell>
          <cell r="V18">
            <v>-4743.8158732396296</v>
          </cell>
          <cell r="W18">
            <v>-1774.5478661384877</v>
          </cell>
          <cell r="X18">
            <v>1620.3271685416569</v>
          </cell>
          <cell r="Z18">
            <v>2022</v>
          </cell>
          <cell r="AA18">
            <v>-412.4668268358576</v>
          </cell>
          <cell r="AB18">
            <v>0</v>
          </cell>
          <cell r="AC18">
            <v>-14675.204664018076</v>
          </cell>
        </row>
        <row r="19">
          <cell r="A19">
            <v>2023</v>
          </cell>
          <cell r="B19">
            <v>26496.069498564833</v>
          </cell>
          <cell r="C19">
            <v>24640.386800504661</v>
          </cell>
          <cell r="D19">
            <v>1855.6826980601729</v>
          </cell>
          <cell r="E19">
            <v>1176.5452946466648</v>
          </cell>
          <cell r="F19">
            <v>699.79754259881668</v>
          </cell>
          <cell r="G19">
            <v>37.93211144518056</v>
          </cell>
          <cell r="H19">
            <v>0.87775695313182567</v>
          </cell>
          <cell r="I19">
            <v>36.396315302560957</v>
          </cell>
          <cell r="J19">
            <v>222.04382648967282</v>
          </cell>
          <cell r="K19">
            <v>197.36197203254969</v>
          </cell>
          <cell r="L19">
            <v>4.6660094411187494</v>
          </cell>
          <cell r="M19">
            <v>237.21738572831012</v>
          </cell>
          <cell r="N19">
            <v>197.36197203254969</v>
          </cell>
          <cell r="O19">
            <v>34425.351421677624</v>
          </cell>
          <cell r="P19">
            <v>29609.50095117895</v>
          </cell>
          <cell r="Q19">
            <v>4815.8504704986735</v>
          </cell>
          <cell r="R19">
            <v>1812.5736451145071</v>
          </cell>
          <cell r="S19">
            <v>0</v>
          </cell>
          <cell r="T19">
            <v>418.49641018376178</v>
          </cell>
          <cell r="U19">
            <v>119.68626477456947</v>
          </cell>
          <cell r="V19">
            <v>-4713.8494818077816</v>
          </cell>
          <cell r="W19">
            <v>-1846.615023242256</v>
          </cell>
          <cell r="X19">
            <v>1808.5183056920637</v>
          </cell>
          <cell r="Z19">
            <v>2023</v>
          </cell>
          <cell r="AA19">
            <v>-480.7963928048926</v>
          </cell>
          <cell r="AB19">
            <v>0</v>
          </cell>
          <cell r="AC19">
            <v>-16571.557630416406</v>
          </cell>
        </row>
        <row r="20">
          <cell r="A20">
            <v>2024</v>
          </cell>
          <cell r="B20">
            <v>27686.389124013356</v>
          </cell>
          <cell r="C20">
            <v>25749.120523922196</v>
          </cell>
          <cell r="D20">
            <v>1937.2686000911606</v>
          </cell>
          <cell r="E20">
            <v>1232.998479221648</v>
          </cell>
          <cell r="F20">
            <v>682.79352871651929</v>
          </cell>
          <cell r="G20">
            <v>37.165274250173667</v>
          </cell>
          <cell r="H20">
            <v>0.89311769981163269</v>
          </cell>
          <cell r="I20">
            <v>38.031397381470711</v>
          </cell>
          <cell r="J20">
            <v>232.04787589265206</v>
          </cell>
          <cell r="K20">
            <v>200.81580654311932</v>
          </cell>
          <cell r="L20">
            <v>4.8762336554176802</v>
          </cell>
          <cell r="M20">
            <v>247.90507060380909</v>
          </cell>
          <cell r="N20">
            <v>200.81580654311932</v>
          </cell>
          <cell r="O20">
            <v>35631.243785253748</v>
          </cell>
          <cell r="P20">
            <v>30696.838730597257</v>
          </cell>
          <cell r="Q20">
            <v>4934.4050546564904</v>
          </cell>
          <cell r="R20">
            <v>1832.3717790952726</v>
          </cell>
          <cell r="S20">
            <v>0</v>
          </cell>
          <cell r="T20">
            <v>425.82009736197762</v>
          </cell>
          <cell r="U20">
            <v>121.78077440812444</v>
          </cell>
          <cell r="V20">
            <v>-4679.1829177013387</v>
          </cell>
          <cell r="W20">
            <v>-1920.0627269150407</v>
          </cell>
          <cell r="X20">
            <v>2048.1230791944736</v>
          </cell>
          <cell r="Z20">
            <v>2024</v>
          </cell>
          <cell r="AA20">
            <v>-542.92565686651801</v>
          </cell>
          <cell r="AB20">
            <v>0</v>
          </cell>
          <cell r="AC20">
            <v>-18199.259313791354</v>
          </cell>
        </row>
        <row r="21">
          <cell r="A21">
            <v>2025</v>
          </cell>
          <cell r="B21">
            <v>28803.407760587885</v>
          </cell>
          <cell r="C21">
            <v>26793.270539027613</v>
          </cell>
          <cell r="D21">
            <v>2010.1372215602705</v>
          </cell>
          <cell r="E21">
            <v>1289.2554157944326</v>
          </cell>
          <cell r="F21">
            <v>661.44031256117921</v>
          </cell>
          <cell r="G21">
            <v>36.153005443818039</v>
          </cell>
          <cell r="H21">
            <v>0.90874725955833635</v>
          </cell>
          <cell r="I21">
            <v>39.565789586239255</v>
          </cell>
          <cell r="J21">
            <v>241.46218674600885</v>
          </cell>
          <cell r="K21">
            <v>204.33008315762393</v>
          </cell>
          <cell r="L21">
            <v>5.0740651557022991</v>
          </cell>
          <cell r="M21">
            <v>257.9627166296977</v>
          </cell>
          <cell r="N21">
            <v>204.33008315762393</v>
          </cell>
          <cell r="O21">
            <v>36876.908940388013</v>
          </cell>
          <cell r="P21">
            <v>31823.776818121216</v>
          </cell>
          <cell r="Q21">
            <v>5053.1321222667975</v>
          </cell>
          <cell r="R21">
            <v>1867.6408903502283</v>
          </cell>
          <cell r="S21">
            <v>0</v>
          </cell>
          <cell r="T21">
            <v>433.27194906581224</v>
          </cell>
          <cell r="U21">
            <v>123.91193796026663</v>
          </cell>
          <cell r="V21">
            <v>-4747.1473705587341</v>
          </cell>
          <cell r="W21">
            <v>-1998.7441609302118</v>
          </cell>
          <cell r="X21">
            <v>2339.7274879654433</v>
          </cell>
          <cell r="Z21">
            <v>2025</v>
          </cell>
          <cell r="AA21">
            <v>-596.25323326808973</v>
          </cell>
          <cell r="AB21">
            <v>0</v>
          </cell>
          <cell r="AC21">
            <v>-19563.102807923467</v>
          </cell>
        </row>
        <row r="22">
          <cell r="A22">
            <v>2026</v>
          </cell>
          <cell r="B22">
            <v>30031.670699902286</v>
          </cell>
          <cell r="C22">
            <v>27935.806182271899</v>
          </cell>
          <cell r="D22">
            <v>2095.8645176303858</v>
          </cell>
          <cell r="E22">
            <v>1346.8269874611913</v>
          </cell>
          <cell r="F22">
            <v>636.52174580289147</v>
          </cell>
          <cell r="G22">
            <v>34.935367412670161</v>
          </cell>
          <cell r="H22">
            <v>0.92465033660060725</v>
          </cell>
          <cell r="I22">
            <v>41.252992483112642</v>
          </cell>
          <cell r="J22">
            <v>251.77966549473823</v>
          </cell>
          <cell r="K22">
            <v>207.90585961288235</v>
          </cell>
          <cell r="L22">
            <v>5.2908757467067389</v>
          </cell>
          <cell r="M22">
            <v>268.98524931963408</v>
          </cell>
          <cell r="N22">
            <v>207.90585961288235</v>
          </cell>
          <cell r="O22">
            <v>38282.55492821095</v>
          </cell>
          <cell r="P22">
            <v>33099.951398652178</v>
          </cell>
          <cell r="Q22">
            <v>5182.6035295587717</v>
          </cell>
          <cell r="R22">
            <v>1931.2070785141839</v>
          </cell>
          <cell r="S22">
            <v>0</v>
          </cell>
          <cell r="T22">
            <v>440.85420817446396</v>
          </cell>
          <cell r="U22">
            <v>126.08039687457131</v>
          </cell>
          <cell r="V22">
            <v>-4838.0647194252342</v>
          </cell>
          <cell r="W22">
            <v>-2081.6384996851029</v>
          </cell>
          <cell r="X22">
            <v>2637.8120650240012</v>
          </cell>
          <cell r="Z22">
            <v>2026</v>
          </cell>
          <cell r="AA22">
            <v>-640.93615574459318</v>
          </cell>
          <cell r="AB22">
            <v>0</v>
          </cell>
          <cell r="AC22">
            <v>-20718.719101877188</v>
          </cell>
        </row>
        <row r="23">
          <cell r="A23">
            <v>2027</v>
          </cell>
          <cell r="B23">
            <v>31263.363452713402</v>
          </cell>
          <cell r="C23">
            <v>29083.393394241368</v>
          </cell>
          <cell r="D23">
            <v>2179.970058472034</v>
          </cell>
          <cell r="E23">
            <v>1406.2732370337535</v>
          </cell>
          <cell r="F23">
            <v>608.16683845396039</v>
          </cell>
          <cell r="G23">
            <v>33.517044275131767</v>
          </cell>
          <cell r="H23">
            <v>0.94083171749111794</v>
          </cell>
          <cell r="I23">
            <v>42.944906741928307</v>
          </cell>
          <cell r="J23">
            <v>262.13970724582202</v>
          </cell>
          <cell r="K23">
            <v>211.54421215610782</v>
          </cell>
          <cell r="L23">
            <v>5.5085807528992428</v>
          </cell>
          <cell r="M23">
            <v>280.05325359194626</v>
          </cell>
          <cell r="N23">
            <v>211.54421215610782</v>
          </cell>
          <cell r="O23">
            <v>39796.857305291771</v>
          </cell>
          <cell r="P23">
            <v>34478.284769339203</v>
          </cell>
          <cell r="Q23">
            <v>5318.5725359525677</v>
          </cell>
          <cell r="R23">
            <v>1998.1728967122665</v>
          </cell>
          <cell r="S23">
            <v>0</v>
          </cell>
          <cell r="T23">
            <v>448.56915681751713</v>
          </cell>
          <cell r="U23">
            <v>128.28680381987633</v>
          </cell>
          <cell r="V23">
            <v>-5032.7390238744629</v>
          </cell>
          <cell r="W23">
            <v>-2173.93743734072</v>
          </cell>
          <cell r="X23">
            <v>2967.8452847992098</v>
          </cell>
          <cell r="Z23">
            <v>2027</v>
          </cell>
          <cell r="AA23">
            <v>-678.79703457525193</v>
          </cell>
          <cell r="AB23">
            <v>0</v>
          </cell>
          <cell r="AC23">
            <v>-21693.215478259863</v>
          </cell>
        </row>
        <row r="24">
          <cell r="A24">
            <v>2028</v>
          </cell>
          <cell r="B24">
            <v>32361.828205947186</v>
          </cell>
          <cell r="C24">
            <v>30107.179245937506</v>
          </cell>
          <cell r="D24">
            <v>2254.6489600096797</v>
          </cell>
          <cell r="E24">
            <v>1460.0566351170098</v>
          </cell>
          <cell r="F24">
            <v>631.42636558391609</v>
          </cell>
          <cell r="G24">
            <v>34.942119312885303</v>
          </cell>
          <cell r="H24">
            <v>0.95729627254721261</v>
          </cell>
          <cell r="I24">
            <v>44.453812412243373</v>
          </cell>
          <cell r="J24">
            <v>271.38529500454911</v>
          </cell>
          <cell r="K24">
            <v>215.24623586883973</v>
          </cell>
          <cell r="L24">
            <v>5.7028667209124944</v>
          </cell>
          <cell r="M24">
            <v>289.93064668284995</v>
          </cell>
          <cell r="N24">
            <v>215.24623586883973</v>
          </cell>
          <cell r="O24">
            <v>41396.607052231127</v>
          </cell>
          <cell r="P24">
            <v>35932.705457658005</v>
          </cell>
          <cell r="Q24">
            <v>5463.9015945731226</v>
          </cell>
          <cell r="R24">
            <v>2075.6891558929156</v>
          </cell>
          <cell r="S24">
            <v>0</v>
          </cell>
          <cell r="T24">
            <v>456.41911706182373</v>
          </cell>
          <cell r="U24">
            <v>130.53182288672417</v>
          </cell>
          <cell r="V24">
            <v>-5387.0468865983567</v>
          </cell>
          <cell r="W24">
            <v>-2269.955521726627</v>
          </cell>
          <cell r="X24">
            <v>3301.9233504599028</v>
          </cell>
          <cell r="Z24">
            <v>2028</v>
          </cell>
          <cell r="AA24">
            <v>-710.72397210648933</v>
          </cell>
          <cell r="AB24">
            <v>0</v>
          </cell>
          <cell r="AC24">
            <v>-22611.00743574525</v>
          </cell>
        </row>
        <row r="25">
          <cell r="A25">
            <v>2029</v>
          </cell>
          <cell r="B25">
            <v>33492.14589286843</v>
          </cell>
          <cell r="C25">
            <v>31160.727412821743</v>
          </cell>
          <cell r="D25">
            <v>2331.4184800466919</v>
          </cell>
          <cell r="E25">
            <v>1515.5951162364393</v>
          </cell>
          <cell r="F25">
            <v>655.44492648670655</v>
          </cell>
          <cell r="G25">
            <v>36.419920572265617</v>
          </cell>
          <cell r="H25">
            <v>0.97404895731678887</v>
          </cell>
          <cell r="I25">
            <v>46.006472852218273</v>
          </cell>
          <cell r="J25">
            <v>280.9005519900482</v>
          </cell>
          <cell r="K25">
            <v>219.01304499654444</v>
          </cell>
          <cell r="L25">
            <v>5.9028194943397478</v>
          </cell>
          <cell r="M25">
            <v>300.0961370831792</v>
          </cell>
          <cell r="N25">
            <v>219.01304499654444</v>
          </cell>
          <cell r="O25">
            <v>43026.239669041162</v>
          </cell>
          <cell r="P25">
            <v>37408.013346319756</v>
          </cell>
          <cell r="Q25">
            <v>5618.2263227214062</v>
          </cell>
          <cell r="R25">
            <v>2172.8873458448575</v>
          </cell>
          <cell r="S25">
            <v>0</v>
          </cell>
          <cell r="T25">
            <v>464.40645161040567</v>
          </cell>
          <cell r="U25">
            <v>132.81612978724186</v>
          </cell>
          <cell r="V25">
            <v>-5717.2812922193625</v>
          </cell>
          <cell r="W25">
            <v>-2365.7044444594203</v>
          </cell>
          <cell r="X25">
            <v>3636.7060924453499</v>
          </cell>
          <cell r="Z25">
            <v>2029</v>
          </cell>
          <cell r="AA25">
            <v>-740.79313111360443</v>
          </cell>
          <cell r="AB25">
            <v>0</v>
          </cell>
          <cell r="AC25">
            <v>-23468.742138235779</v>
          </cell>
        </row>
        <row r="26">
          <cell r="A26">
            <v>2030</v>
          </cell>
          <cell r="B26">
            <v>34661.868282150492</v>
          </cell>
          <cell r="C26">
            <v>32251.069448482453</v>
          </cell>
          <cell r="D26">
            <v>2410.7988336680419</v>
          </cell>
          <cell r="E26">
            <v>1573.2462023130083</v>
          </cell>
          <cell r="F26">
            <v>680.37710765301267</v>
          </cell>
          <cell r="G26">
            <v>37.959589179427546</v>
          </cell>
          <cell r="H26">
            <v>0.99109481406983269</v>
          </cell>
          <cell r="I26">
            <v>47.613261545880214</v>
          </cell>
          <cell r="J26">
            <v>290.7489419971759</v>
          </cell>
          <cell r="K26">
            <v>222.84577328398399</v>
          </cell>
          <cell r="L26">
            <v>6.1097726957844847</v>
          </cell>
          <cell r="M26">
            <v>310.6175254417621</v>
          </cell>
          <cell r="N26">
            <v>222.84577328398399</v>
          </cell>
          <cell r="O26">
            <v>44685.011629470231</v>
          </cell>
          <cell r="P26">
            <v>38905.472719405618</v>
          </cell>
          <cell r="Q26">
            <v>5779.5389100646134</v>
          </cell>
          <cell r="R26">
            <v>2286.7452087277666</v>
          </cell>
          <cell r="S26">
            <v>0</v>
          </cell>
          <cell r="T26">
            <v>472.53356451358781</v>
          </cell>
          <cell r="U26">
            <v>135.14041205851859</v>
          </cell>
          <cell r="V26">
            <v>-6017.6436704074877</v>
          </cell>
          <cell r="W26">
            <v>-2461.353991092391</v>
          </cell>
          <cell r="X26">
            <v>3970.6022182529578</v>
          </cell>
          <cell r="Z26">
            <v>2030</v>
          </cell>
          <cell r="AA26">
            <v>-768.89466430395032</v>
          </cell>
          <cell r="AB26">
            <v>0</v>
          </cell>
          <cell r="AC26">
            <v>-24237.359666099026</v>
          </cell>
        </row>
        <row r="27">
          <cell r="A27">
            <v>2031</v>
          </cell>
          <cell r="B27">
            <v>35865.220710789938</v>
          </cell>
          <cell r="C27">
            <v>33372.838187397712</v>
          </cell>
          <cell r="D27">
            <v>2492.3825233922225</v>
          </cell>
          <cell r="E27">
            <v>1632.7649694545976</v>
          </cell>
          <cell r="F27">
            <v>706.11702930187619</v>
          </cell>
          <cell r="G27">
            <v>39.555815496212034</v>
          </cell>
          <cell r="H27">
            <v>1.0084389733160548</v>
          </cell>
          <cell r="I27">
            <v>49.266246129696917</v>
          </cell>
          <cell r="J27">
            <v>300.88216412924561</v>
          </cell>
          <cell r="K27">
            <v>226.74557431645371</v>
          </cell>
          <cell r="L27">
            <v>6.3227113344517916</v>
          </cell>
          <cell r="M27">
            <v>321.44321017785916</v>
          </cell>
          <cell r="N27">
            <v>226.74557431645371</v>
          </cell>
          <cell r="O27">
            <v>46400.049245166148</v>
          </cell>
          <cell r="P27">
            <v>40450.63347578387</v>
          </cell>
          <cell r="Q27">
            <v>5949.4157693822781</v>
          </cell>
          <cell r="R27">
            <v>2388.236936379737</v>
          </cell>
          <cell r="S27">
            <v>0</v>
          </cell>
          <cell r="T27">
            <v>480.80290189257562</v>
          </cell>
          <cell r="U27">
            <v>137.50536926954268</v>
          </cell>
          <cell r="V27">
            <v>-6350.4257045170452</v>
          </cell>
          <cell r="W27">
            <v>-2561.8204927890174</v>
          </cell>
          <cell r="X27">
            <v>4341.7780223391273</v>
          </cell>
          <cell r="Z27">
            <v>2031</v>
          </cell>
          <cell r="AA27">
            <v>-794.07649606056998</v>
          </cell>
          <cell r="AB27">
            <v>0</v>
          </cell>
          <cell r="AC27">
            <v>-24904.928774879569</v>
          </cell>
        </row>
        <row r="28">
          <cell r="A28">
            <v>2032</v>
          </cell>
          <cell r="B28">
            <v>37091.78814113752</v>
          </cell>
          <cell r="C28">
            <v>34516.353708028357</v>
          </cell>
          <cell r="D28">
            <v>2575.4344331091638</v>
          </cell>
          <cell r="E28">
            <v>1693.6914636685985</v>
          </cell>
          <cell r="F28">
            <v>732.46574492140178</v>
          </cell>
          <cell r="G28">
            <v>41.197959239645698</v>
          </cell>
          <cell r="H28">
            <v>1.0260866553490859</v>
          </cell>
          <cell r="I28">
            <v>50.951119991354055</v>
          </cell>
          <cell r="J28">
            <v>311.21295793850976</v>
          </cell>
          <cell r="K28">
            <v>230.71362186699167</v>
          </cell>
          <cell r="L28">
            <v>6.5398017269672506</v>
          </cell>
          <cell r="M28">
            <v>332.47996782464662</v>
          </cell>
          <cell r="N28">
            <v>230.71362186699167</v>
          </cell>
          <cell r="O28">
            <v>48166.609429069606</v>
          </cell>
          <cell r="P28">
            <v>42039.067379155094</v>
          </cell>
          <cell r="Q28">
            <v>6127.5420499145112</v>
          </cell>
          <cell r="R28">
            <v>2461.7776915553882</v>
          </cell>
          <cell r="S28">
            <v>0</v>
          </cell>
          <cell r="T28">
            <v>489.21695267569572</v>
          </cell>
          <cell r="U28">
            <v>139.91171323175968</v>
          </cell>
          <cell r="V28">
            <v>-6737.5670959669733</v>
          </cell>
          <cell r="W28">
            <v>-2668.1839536695061</v>
          </cell>
          <cell r="X28">
            <v>4768.6340074806321</v>
          </cell>
          <cell r="Z28">
            <v>2032</v>
          </cell>
          <cell r="AA28">
            <v>-815.94772898699262</v>
          </cell>
          <cell r="AB28">
            <v>0</v>
          </cell>
          <cell r="AC28">
            <v>-25458.018188440365</v>
          </cell>
        </row>
        <row r="29">
          <cell r="A29">
            <v>2033</v>
          </cell>
          <cell r="B29">
            <v>38348.747587165693</v>
          </cell>
          <cell r="C29">
            <v>35688.28882847826</v>
          </cell>
          <cell r="D29">
            <v>2660.4587586874304</v>
          </cell>
          <cell r="E29">
            <v>1756.3661436695331</v>
          </cell>
          <cell r="F29">
            <v>759.57048878938906</v>
          </cell>
          <cell r="G29">
            <v>42.894749296405941</v>
          </cell>
          <cell r="H29">
            <v>1.044043171817695</v>
          </cell>
          <cell r="I29">
            <v>52.677741833233348</v>
          </cell>
          <cell r="J29">
            <v>321.8016432904173</v>
          </cell>
          <cell r="K29">
            <v>234.75111024966404</v>
          </cell>
          <cell r="L29">
            <v>6.7623114296782791</v>
          </cell>
          <cell r="M29">
            <v>343.79224025837709</v>
          </cell>
          <cell r="N29">
            <v>234.75111024966404</v>
          </cell>
          <cell r="O29">
            <v>49968.958568356327</v>
          </cell>
          <cell r="P29">
            <v>43655.911871305798</v>
          </cell>
          <cell r="Q29">
            <v>6313.0466970505295</v>
          </cell>
          <cell r="R29">
            <v>2529.2086259922748</v>
          </cell>
          <cell r="S29">
            <v>0</v>
          </cell>
          <cell r="T29">
            <v>497.77824934752044</v>
          </cell>
          <cell r="U29">
            <v>142.36016821331549</v>
          </cell>
          <cell r="V29">
            <v>-7133.815891537095</v>
          </cell>
          <cell r="W29">
            <v>-2777.0716193130543</v>
          </cell>
          <cell r="X29">
            <v>5253.6967939193019</v>
          </cell>
          <cell r="Z29">
            <v>2033</v>
          </cell>
          <cell r="AA29">
            <v>-834.0683208987781</v>
          </cell>
          <cell r="AB29">
            <v>0</v>
          </cell>
          <cell r="AC29">
            <v>-25841.811513790326</v>
          </cell>
        </row>
        <row r="30">
          <cell r="A30">
            <v>2034</v>
          </cell>
          <cell r="B30">
            <v>39664.016288464576</v>
          </cell>
          <cell r="C30">
            <v>36914.640195906097</v>
          </cell>
          <cell r="D30">
            <v>2749.376092558482</v>
          </cell>
          <cell r="E30">
            <v>1822.0863789432028</v>
          </cell>
          <cell r="F30">
            <v>787.99233183426372</v>
          </cell>
          <cell r="G30">
            <v>44.678512317357772</v>
          </cell>
          <cell r="H30">
            <v>1.0623139273245048</v>
          </cell>
          <cell r="I30">
            <v>54.484460160367</v>
          </cell>
          <cell r="J30">
            <v>332.88263690478647</v>
          </cell>
          <cell r="K30">
            <v>238.85925467903317</v>
          </cell>
          <cell r="L30">
            <v>6.9951664549182082</v>
          </cell>
          <cell r="M30">
            <v>355.63046327060306</v>
          </cell>
          <cell r="N30">
            <v>238.85925467903317</v>
          </cell>
          <cell r="O30">
            <v>51831.598982520569</v>
          </cell>
          <cell r="P30">
            <v>45325.736253952069</v>
          </cell>
          <cell r="Q30">
            <v>6505.8627285684997</v>
          </cell>
          <cell r="R30">
            <v>2605.1187020723833</v>
          </cell>
          <cell r="S30">
            <v>0</v>
          </cell>
          <cell r="T30">
            <v>506.48936871110209</v>
          </cell>
          <cell r="U30">
            <v>144.85147115704851</v>
          </cell>
          <cell r="V30">
            <v>-7519.2534945801381</v>
          </cell>
          <cell r="W30">
            <v>-2888.9707330707233</v>
          </cell>
          <cell r="X30">
            <v>5834.3307133235785</v>
          </cell>
          <cell r="Z30">
            <v>2034</v>
          </cell>
          <cell r="AA30">
            <v>-846.64234972055624</v>
          </cell>
          <cell r="AB30">
            <v>0</v>
          </cell>
          <cell r="AC30">
            <v>-25950.071456637674</v>
          </cell>
        </row>
        <row r="31">
          <cell r="A31">
            <v>2035</v>
          </cell>
          <cell r="B31">
            <v>41052.913175055699</v>
          </cell>
          <cell r="C31">
            <v>38209.674401150114</v>
          </cell>
          <cell r="D31">
            <v>2843.2387739055835</v>
          </cell>
          <cell r="E31">
            <v>1891.5843247253995</v>
          </cell>
          <cell r="F31">
            <v>818.04784883015498</v>
          </cell>
          <cell r="G31">
            <v>46.568165769187615</v>
          </cell>
          <cell r="H31">
            <v>1.0809044210526837</v>
          </cell>
          <cell r="I31">
            <v>56.392317814871333</v>
          </cell>
          <cell r="J31">
            <v>344.58473197360439</v>
          </cell>
          <cell r="K31">
            <v>243.03929163591627</v>
          </cell>
          <cell r="L31">
            <v>7.241073251496104</v>
          </cell>
          <cell r="M31">
            <v>368.13223124881904</v>
          </cell>
          <cell r="N31">
            <v>243.03929163591627</v>
          </cell>
          <cell r="O31">
            <v>53745.164435124141</v>
          </cell>
          <cell r="P31">
            <v>47040.299532158249</v>
          </cell>
          <cell r="Q31">
            <v>6704.8649029658918</v>
          </cell>
          <cell r="R31">
            <v>2724.7250588941329</v>
          </cell>
          <cell r="S31">
            <v>0</v>
          </cell>
          <cell r="T31">
            <v>515.35293266354643</v>
          </cell>
          <cell r="U31">
            <v>147.38637190229687</v>
          </cell>
          <cell r="V31">
            <v>-7832.8983702032056</v>
          </cell>
          <cell r="W31">
            <v>-2999.7641866090216</v>
          </cell>
          <cell r="X31">
            <v>6398.2100877050361</v>
          </cell>
          <cell r="Z31">
            <v>2035</v>
          </cell>
          <cell r="AA31">
            <v>-850.18921609809252</v>
          </cell>
          <cell r="AB31">
            <v>0</v>
          </cell>
          <cell r="AC31">
            <v>-25722.879474542286</v>
          </cell>
        </row>
        <row r="32">
          <cell r="A32">
            <v>2036</v>
          </cell>
          <cell r="B32">
            <v>42567.779806501188</v>
          </cell>
          <cell r="C32">
            <v>39619.526054040463</v>
          </cell>
          <cell r="D32">
            <v>2948.2537524607219</v>
          </cell>
          <cell r="E32">
            <v>1965.2411050627466</v>
          </cell>
          <cell r="F32">
            <v>849.90191897909619</v>
          </cell>
          <cell r="G32">
            <v>48.574244489665034</v>
          </cell>
          <cell r="H32">
            <v>1.0998202484211057</v>
          </cell>
          <cell r="I32">
            <v>58.47321375916998</v>
          </cell>
          <cell r="J32">
            <v>357.3309729579301</v>
          </cell>
          <cell r="K32">
            <v>247.29247923954483</v>
          </cell>
          <cell r="L32">
            <v>7.5089216385099391</v>
          </cell>
          <cell r="M32">
            <v>381.74949776762236</v>
          </cell>
          <cell r="N32">
            <v>247.29247923954483</v>
          </cell>
          <cell r="O32">
            <v>55704.625813488463</v>
          </cell>
          <cell r="P32">
            <v>48795.983522569833</v>
          </cell>
          <cell r="Q32">
            <v>6908.6422909186294</v>
          </cell>
          <cell r="R32">
            <v>2877.4272764030752</v>
          </cell>
          <cell r="S32">
            <v>0</v>
          </cell>
          <cell r="T32">
            <v>524.37160898515856</v>
          </cell>
          <cell r="U32">
            <v>149.96563341058709</v>
          </cell>
          <cell r="V32">
            <v>-8027.3752736120296</v>
          </cell>
          <cell r="W32">
            <v>-3107.2848941489301</v>
          </cell>
          <cell r="X32">
            <v>6902.6573280776147</v>
          </cell>
          <cell r="Z32">
            <v>2036</v>
          </cell>
          <cell r="AA32">
            <v>-842.7458387846923</v>
          </cell>
          <cell r="AB32">
            <v>0</v>
          </cell>
          <cell r="AC32">
            <v>-25104.524458698295</v>
          </cell>
        </row>
        <row r="33">
          <cell r="A33">
            <v>2037</v>
          </cell>
          <cell r="B33">
            <v>44156.41460984623</v>
          </cell>
          <cell r="C33">
            <v>41098.046457333301</v>
          </cell>
          <cell r="D33">
            <v>3058.3681525129305</v>
          </cell>
          <cell r="E33">
            <v>2042.5794740992133</v>
          </cell>
          <cell r="F33">
            <v>883.34815218354947</v>
          </cell>
          <cell r="G33">
            <v>50.686129623178431</v>
          </cell>
          <cell r="H33">
            <v>1.1190671027684751</v>
          </cell>
          <cell r="I33">
            <v>60.655441323386626</v>
          </cell>
          <cell r="J33">
            <v>370.69866736588591</v>
          </cell>
          <cell r="K33">
            <v>251.62009762623688</v>
          </cell>
          <cell r="L33">
            <v>7.7898291931111618</v>
          </cell>
          <cell r="M33">
            <v>396.03068527371914</v>
          </cell>
          <cell r="N33">
            <v>251.62009762623688</v>
          </cell>
          <cell r="O33">
            <v>57693.93108808581</v>
          </cell>
          <cell r="P33">
            <v>50578.204956364825</v>
          </cell>
          <cell r="Q33">
            <v>7115.726131720985</v>
          </cell>
          <cell r="R33">
            <v>3026.561258916021</v>
          </cell>
          <cell r="S33">
            <v>0</v>
          </cell>
          <cell r="T33">
            <v>533.54811214239885</v>
          </cell>
          <cell r="U33">
            <v>152.59003199527237</v>
          </cell>
          <cell r="V33">
            <v>-8176.2472878438566</v>
          </cell>
          <cell r="W33">
            <v>-3216.1647327344062</v>
          </cell>
          <cell r="X33">
            <v>7362.0480592762351</v>
          </cell>
          <cell r="Z33">
            <v>2037</v>
          </cell>
          <cell r="AA33">
            <v>-822.48698257810361</v>
          </cell>
          <cell r="AB33">
            <v>0</v>
          </cell>
          <cell r="AC33">
            <v>-24066.932482743363</v>
          </cell>
        </row>
        <row r="34">
          <cell r="A34">
            <v>2038</v>
          </cell>
          <cell r="B34">
            <v>45831.989391667637</v>
          </cell>
          <cell r="C34">
            <v>42657.500267487485</v>
          </cell>
          <cell r="D34">
            <v>3174.4891241801488</v>
          </cell>
          <cell r="E34">
            <v>2124.229545996855</v>
          </cell>
          <cell r="F34">
            <v>918.65904144223896</v>
          </cell>
          <cell r="G34">
            <v>52.920601790927691</v>
          </cell>
          <cell r="H34">
            <v>1.1386507770669234</v>
          </cell>
          <cell r="I34">
            <v>62.957093954373832</v>
          </cell>
          <cell r="J34">
            <v>384.79856119370913</v>
          </cell>
          <cell r="K34">
            <v>256.02344933469607</v>
          </cell>
          <cell r="L34">
            <v>8.0861231219246026</v>
          </cell>
          <cell r="M34">
            <v>411.09410768793572</v>
          </cell>
          <cell r="N34">
            <v>256.02344933469607</v>
          </cell>
          <cell r="O34">
            <v>59713.772110024125</v>
          </cell>
          <cell r="P34">
            <v>52389.980823348546</v>
          </cell>
          <cell r="Q34">
            <v>7323.7912866755796</v>
          </cell>
          <cell r="R34">
            <v>3131.4380984246613</v>
          </cell>
          <cell r="S34">
            <v>0</v>
          </cell>
          <cell r="T34">
            <v>542.88520410489082</v>
          </cell>
          <cell r="U34">
            <v>155.26035755518964</v>
          </cell>
          <cell r="V34">
            <v>-8306.7946710027463</v>
          </cell>
          <cell r="W34">
            <v>-3330.1153176673979</v>
          </cell>
          <cell r="X34">
            <v>7819.0252769105409</v>
          </cell>
          <cell r="Z34">
            <v>2038</v>
          </cell>
          <cell r="AA34">
            <v>-788.49287546588005</v>
          </cell>
          <cell r="AB34">
            <v>0</v>
          </cell>
          <cell r="AC34">
            <v>-22578.669230665848</v>
          </cell>
        </row>
        <row r="35">
          <cell r="A35">
            <v>2039</v>
          </cell>
          <cell r="B35">
            <v>47561.974118311948</v>
          </cell>
          <cell r="C35">
            <v>44267.610112247705</v>
          </cell>
          <cell r="D35">
            <v>3294.3640060642406</v>
          </cell>
          <cell r="E35">
            <v>2208.7038673216935</v>
          </cell>
          <cell r="F35">
            <v>955.19136629586103</v>
          </cell>
          <cell r="G35">
            <v>55.241730217913663</v>
          </cell>
          <cell r="H35">
            <v>1.1585771656655945</v>
          </cell>
          <cell r="I35">
            <v>65.333486784373449</v>
          </cell>
          <cell r="J35">
            <v>399.35769964269713</v>
          </cell>
          <cell r="K35">
            <v>260.50385969805325</v>
          </cell>
          <cell r="L35">
            <v>8.3920675768166753</v>
          </cell>
          <cell r="M35">
            <v>426.64815760648224</v>
          </cell>
          <cell r="N35">
            <v>260.50385969805325</v>
          </cell>
          <cell r="O35">
            <v>61800.018152528864</v>
          </cell>
          <cell r="P35">
            <v>54267.41344873987</v>
          </cell>
          <cell r="Q35">
            <v>7532.6047037889948</v>
          </cell>
          <cell r="R35">
            <v>3163.8111941096595</v>
          </cell>
          <cell r="S35">
            <v>0</v>
          </cell>
          <cell r="T35">
            <v>552.38569517672647</v>
          </cell>
          <cell r="U35">
            <v>157.97741381240547</v>
          </cell>
          <cell r="V35">
            <v>-8517.865311697853</v>
          </cell>
          <cell r="W35">
            <v>-3454.7522644435194</v>
          </cell>
          <cell r="X35">
            <v>8389.7094975298278</v>
          </cell>
          <cell r="Z35">
            <v>2039</v>
          </cell>
          <cell r="AA35">
            <v>-739.73365066969052</v>
          </cell>
          <cell r="AB35">
            <v>0</v>
          </cell>
          <cell r="AC35">
            <v>-20575.884441830778</v>
          </cell>
        </row>
        <row r="36">
          <cell r="A36">
            <v>2040</v>
          </cell>
          <cell r="B36">
            <v>49337.910450026255</v>
          </cell>
          <cell r="C36">
            <v>45920.505415189706</v>
          </cell>
          <cell r="D36">
            <v>3417.405034836549</v>
          </cell>
          <cell r="E36">
            <v>2295.623255656868</v>
          </cell>
          <cell r="F36">
            <v>992.78115380445763</v>
          </cell>
          <cell r="G36">
            <v>57.640825695820268</v>
          </cell>
          <cell r="H36">
            <v>1.1788522660647425</v>
          </cell>
          <cell r="I36">
            <v>67.773001018356297</v>
          </cell>
          <cell r="J36">
            <v>414.30517082924473</v>
          </cell>
          <cell r="K36">
            <v>265.06267724276921</v>
          </cell>
          <cell r="L36">
            <v>8.7061724217019947</v>
          </cell>
          <cell r="M36">
            <v>442.61707732011803</v>
          </cell>
          <cell r="N36">
            <v>265.06267724276921</v>
          </cell>
          <cell r="O36">
            <v>63939.585489518722</v>
          </cell>
          <cell r="P36">
            <v>56199.088874300774</v>
          </cell>
          <cell r="Q36">
            <v>7740.4966152179477</v>
          </cell>
          <cell r="R36">
            <v>3179.9794504865813</v>
          </cell>
          <cell r="S36">
            <v>0</v>
          </cell>
          <cell r="T36">
            <v>562.05244484231923</v>
          </cell>
          <cell r="U36">
            <v>160.74201855412258</v>
          </cell>
          <cell r="V36">
            <v>-8749.0986980299349</v>
          </cell>
          <cell r="W36">
            <v>-3583.8239629214395</v>
          </cell>
          <cell r="X36">
            <v>8994.384818287017</v>
          </cell>
          <cell r="Z36">
            <v>2040</v>
          </cell>
          <cell r="AA36">
            <v>-674.11741402548148</v>
          </cell>
          <cell r="AB36">
            <v>0</v>
          </cell>
          <cell r="AC36">
            <v>-18020.393901952761</v>
          </cell>
        </row>
        <row r="37">
          <cell r="A37">
            <v>2041</v>
          </cell>
          <cell r="B37">
            <v>51154.985044052308</v>
          </cell>
          <cell r="C37">
            <v>47611.711575170797</v>
          </cell>
          <cell r="D37">
            <v>3543.2734688815094</v>
          </cell>
          <cell r="E37">
            <v>2384.7754376390462</v>
          </cell>
          <cell r="F37">
            <v>1031.3365479295628</v>
          </cell>
          <cell r="G37">
            <v>60.113253721935322</v>
          </cell>
          <cell r="H37">
            <v>1.1994821807208755</v>
          </cell>
          <cell r="I37">
            <v>70.269024809961593</v>
          </cell>
          <cell r="J37">
            <v>429.60064943380991</v>
          </cell>
          <cell r="K37">
            <v>269.70127409451771</v>
          </cell>
          <cell r="L37">
            <v>9.0275902638623133</v>
          </cell>
          <cell r="M37">
            <v>458.95778584329332</v>
          </cell>
          <cell r="N37">
            <v>269.70127409451771</v>
          </cell>
          <cell r="O37">
            <v>66083.896397587872</v>
          </cell>
          <cell r="P37">
            <v>58137.876734450372</v>
          </cell>
          <cell r="Q37">
            <v>7946.0196631375002</v>
          </cell>
          <cell r="R37">
            <v>3162.8726629967964</v>
          </cell>
          <cell r="S37">
            <v>0</v>
          </cell>
          <cell r="T37">
            <v>571.88836262705991</v>
          </cell>
          <cell r="U37">
            <v>163.55500387881975</v>
          </cell>
          <cell r="V37">
            <v>-8974.1178569090553</v>
          </cell>
          <cell r="W37">
            <v>-3714.9627883782996</v>
          </cell>
          <cell r="X37">
            <v>9748.2875069152688</v>
          </cell>
          <cell r="Z37">
            <v>2041</v>
          </cell>
          <cell r="AA37">
            <v>-590.39315521272783</v>
          </cell>
          <cell r="AB37">
            <v>0</v>
          </cell>
          <cell r="AC37">
            <v>-14731.698491881591</v>
          </cell>
        </row>
        <row r="38">
          <cell r="A38">
            <v>2042</v>
          </cell>
          <cell r="B38">
            <v>53002.306277888958</v>
          </cell>
          <cell r="C38">
            <v>49331.096822762775</v>
          </cell>
          <cell r="D38">
            <v>3671.2094551261835</v>
          </cell>
          <cell r="E38">
            <v>2475.6624728620659</v>
          </cell>
          <cell r="F38">
            <v>1070.6422222326676</v>
          </cell>
          <cell r="G38">
            <v>62.647071772166171</v>
          </cell>
          <cell r="H38">
            <v>1.220473118883491</v>
          </cell>
          <cell r="I38">
            <v>72.806596886283188</v>
          </cell>
          <cell r="J38">
            <v>445.15274611176858</v>
          </cell>
          <cell r="K38">
            <v>274.42104639117179</v>
          </cell>
          <cell r="L38">
            <v>9.3544006556473871</v>
          </cell>
          <cell r="M38">
            <v>475.57264866052583</v>
          </cell>
          <cell r="N38">
            <v>274.42104639117179</v>
          </cell>
          <cell r="O38">
            <v>68261.157803046357</v>
          </cell>
          <cell r="P38">
            <v>60112.874625479977</v>
          </cell>
          <cell r="Q38">
            <v>8148.2831775663799</v>
          </cell>
          <cell r="R38">
            <v>3123.7424198670483</v>
          </cell>
          <cell r="S38">
            <v>0</v>
          </cell>
          <cell r="T38">
            <v>581.89640897303354</v>
          </cell>
          <cell r="U38">
            <v>166.41721644669911</v>
          </cell>
          <cell r="V38">
            <v>-9221.5093957311183</v>
          </cell>
          <cell r="W38">
            <v>-3849.4292326833156</v>
          </cell>
          <cell r="X38">
            <v>10630.159353955984</v>
          </cell>
          <cell r="Z38">
            <v>2042</v>
          </cell>
          <cell r="AA38">
            <v>-482.647271840271</v>
          </cell>
          <cell r="AB38">
            <v>0</v>
          </cell>
          <cell r="AC38">
            <v>-10576.342604868065</v>
          </cell>
        </row>
        <row r="39">
          <cell r="A39">
            <v>2043</v>
          </cell>
          <cell r="B39">
            <v>54905.705053142454</v>
          </cell>
          <cell r="C39">
            <v>51102.70119149518</v>
          </cell>
          <cell r="D39">
            <v>3803.0038616472734</v>
          </cell>
          <cell r="E39">
            <v>2569.5009734984183</v>
          </cell>
          <cell r="F39">
            <v>1111.224287976783</v>
          </cell>
          <cell r="G39">
            <v>65.27369428500208</v>
          </cell>
          <cell r="H39">
            <v>1.2418313984639522</v>
          </cell>
          <cell r="I39">
            <v>75.421199855013597</v>
          </cell>
          <cell r="J39">
            <v>461.1784889069591</v>
          </cell>
          <cell r="K39">
            <v>279.22341470301728</v>
          </cell>
          <cell r="L39">
            <v>9.6911642052828348</v>
          </cell>
          <cell r="M39">
            <v>492.69352461699481</v>
          </cell>
          <cell r="N39">
            <v>279.22341470301728</v>
          </cell>
          <cell r="O39">
            <v>70494.307071360454</v>
          </cell>
          <cell r="P39">
            <v>62146.831814851408</v>
          </cell>
          <cell r="Q39">
            <v>8347.4752565090457</v>
          </cell>
          <cell r="R39">
            <v>3150.9412578744395</v>
          </cell>
          <cell r="S39">
            <v>0</v>
          </cell>
          <cell r="T39">
            <v>592.07959613006165</v>
          </cell>
          <cell r="U39">
            <v>169.32951773451637</v>
          </cell>
          <cell r="V39">
            <v>-9398.2317586992067</v>
          </cell>
          <cell r="W39">
            <v>-3980.8051449234426</v>
          </cell>
          <cell r="X39">
            <v>11310.08812110613</v>
          </cell>
          <cell r="Z39">
            <v>2043</v>
          </cell>
          <cell r="AA39">
            <v>-346.50742459199029</v>
          </cell>
          <cell r="AB39">
            <v>0</v>
          </cell>
          <cell r="AC39">
            <v>-5668.3753199487064</v>
          </cell>
        </row>
        <row r="40">
          <cell r="A40">
            <v>2044</v>
          </cell>
          <cell r="B40">
            <v>56894.791042394216</v>
          </cell>
          <cell r="C40">
            <v>52954.080697265927</v>
          </cell>
          <cell r="D40">
            <v>3940.7103451282906</v>
          </cell>
          <cell r="E40">
            <v>2667.6940420805049</v>
          </cell>
          <cell r="F40">
            <v>1153.6896077527515</v>
          </cell>
          <cell r="G40">
            <v>68.029774654811618</v>
          </cell>
          <cell r="H40">
            <v>1.2635634479370714</v>
          </cell>
          <cell r="I40">
            <v>78.153507031088708</v>
          </cell>
          <cell r="J40">
            <v>477.92672294326286</v>
          </cell>
          <cell r="K40">
            <v>284.10982446032011</v>
          </cell>
          <cell r="L40">
            <v>10.043110122315994</v>
          </cell>
          <cell r="M40">
            <v>510.58626388593666</v>
          </cell>
          <cell r="N40">
            <v>284.10982446032011</v>
          </cell>
          <cell r="O40">
            <v>72844.756324219823</v>
          </cell>
          <cell r="P40">
            <v>64301.649517145095</v>
          </cell>
          <cell r="Q40">
            <v>8543.1068070747278</v>
          </cell>
          <cell r="R40">
            <v>3239.4612900676439</v>
          </cell>
          <cell r="S40">
            <v>0</v>
          </cell>
          <cell r="T40">
            <v>602.44098906233774</v>
          </cell>
          <cell r="U40">
            <v>172.29278429487042</v>
          </cell>
          <cell r="V40">
            <v>-9539.0237009684352</v>
          </cell>
          <cell r="W40">
            <v>-4114.3237818744492</v>
          </cell>
          <cell r="X40">
            <v>11824.837890408136</v>
          </cell>
          <cell r="Z40">
            <v>2044</v>
          </cell>
          <cell r="AA40">
            <v>-185.71014641981967</v>
          </cell>
          <cell r="AB40">
            <v>0</v>
          </cell>
          <cell r="AC40">
            <v>-122.18933999620842</v>
          </cell>
        </row>
        <row r="41">
          <cell r="A41">
            <v>2045</v>
          </cell>
          <cell r="B41">
            <v>58944.509841395397</v>
          </cell>
          <cell r="C41">
            <v>54861.918487022995</v>
          </cell>
          <cell r="D41">
            <v>4082.5913543724041</v>
          </cell>
          <cell r="E41">
            <v>2769.0874371086161</v>
          </cell>
          <cell r="F41">
            <v>1197.5389270162045</v>
          </cell>
          <cell r="G41">
            <v>70.887041387873083</v>
          </cell>
          <cell r="H41">
            <v>1.2856758082759703</v>
          </cell>
          <cell r="I41">
            <v>80.96910244210143</v>
          </cell>
          <cell r="J41">
            <v>495.18715121648955</v>
          </cell>
          <cell r="K41">
            <v>289.08174638837573</v>
          </cell>
          <cell r="L41">
            <v>10.405819243996413</v>
          </cell>
          <cell r="M41">
            <v>529.02619863330642</v>
          </cell>
          <cell r="N41">
            <v>289.08174638837573</v>
          </cell>
          <cell r="O41">
            <v>75313.107205289882</v>
          </cell>
          <cell r="P41">
            <v>66577.541399114503</v>
          </cell>
          <cell r="Q41">
            <v>8735.5658061753784</v>
          </cell>
          <cell r="R41">
            <v>3385.2689705978023</v>
          </cell>
          <cell r="S41">
            <v>0</v>
          </cell>
          <cell r="T41">
            <v>612.98370637092864</v>
          </cell>
          <cell r="U41">
            <v>175.30790802003065</v>
          </cell>
          <cell r="V41">
            <v>-9675.285052097388</v>
          </cell>
          <cell r="W41">
            <v>-4250.487899239226</v>
          </cell>
          <cell r="X41">
            <v>12256.988723855406</v>
          </cell>
          <cell r="Z41">
            <v>2045</v>
          </cell>
          <cell r="AA41">
            <v>-4.0032282516257816</v>
          </cell>
          <cell r="AB41">
            <v>0</v>
          </cell>
          <cell r="AC41">
            <v>6013.7846646181215</v>
          </cell>
        </row>
        <row r="42">
          <cell r="A42">
            <v>2046</v>
          </cell>
          <cell r="B42">
            <v>61025.788104981475</v>
          </cell>
          <cell r="C42">
            <v>56799.157576051046</v>
          </cell>
          <cell r="D42">
            <v>4226.630528930431</v>
          </cell>
          <cell r="E42">
            <v>2872.3287639518035</v>
          </cell>
          <cell r="F42">
            <v>1242.1872838305881</v>
          </cell>
          <cell r="G42">
            <v>73.811677277407426</v>
          </cell>
          <cell r="H42">
            <v>1.3081751349208</v>
          </cell>
          <cell r="I42">
            <v>83.828049499058267</v>
          </cell>
          <cell r="J42">
            <v>512.71563894796191</v>
          </cell>
          <cell r="K42">
            <v>294.14067695017235</v>
          </cell>
          <cell r="L42">
            <v>10.774161343556601</v>
          </cell>
          <cell r="M42">
            <v>547.75251091663404</v>
          </cell>
          <cell r="N42">
            <v>294.14067695017235</v>
          </cell>
          <cell r="O42">
            <v>77916.2517603858</v>
          </cell>
          <cell r="P42">
            <v>68989.141779512225</v>
          </cell>
          <cell r="Q42">
            <v>8927.1099808735744</v>
          </cell>
          <cell r="R42">
            <v>3581.411335458844</v>
          </cell>
          <cell r="S42">
            <v>0</v>
          </cell>
          <cell r="T42">
            <v>623.71092123241999</v>
          </cell>
          <cell r="U42">
            <v>178.37579641038121</v>
          </cell>
          <cell r="V42">
            <v>-9861.9377985196115</v>
          </cell>
          <cell r="W42">
            <v>-4391.393251987377</v>
          </cell>
          <cell r="X42">
            <v>12744.61617843113</v>
          </cell>
          <cell r="Z42">
            <v>2046</v>
          </cell>
          <cell r="AA42">
            <v>197.02662007455137</v>
          </cell>
          <cell r="AB42">
            <v>0</v>
          </cell>
          <cell r="AC42">
            <v>12774.522635082942</v>
          </cell>
        </row>
        <row r="43">
          <cell r="A43">
            <v>2047</v>
          </cell>
          <cell r="B43">
            <v>63199.799509308032</v>
          </cell>
          <cell r="C43">
            <v>58822.738174201651</v>
          </cell>
          <cell r="D43">
            <v>4377.0613351063766</v>
          </cell>
          <cell r="E43">
            <v>2980.3109766106568</v>
          </cell>
          <cell r="F43">
            <v>1288.8859222384847</v>
          </cell>
          <cell r="G43">
            <v>76.878859595130692</v>
          </cell>
          <cell r="H43">
            <v>1.331068199781914</v>
          </cell>
          <cell r="I43">
            <v>86.814379397820005</v>
          </cell>
          <cell r="J43">
            <v>531.0262539197264</v>
          </cell>
          <cell r="K43">
            <v>299.28813879680041</v>
          </cell>
          <cell r="L43">
            <v>11.158938996156266</v>
          </cell>
          <cell r="M43">
            <v>567.31439778981689</v>
          </cell>
          <cell r="N43">
            <v>299.28813879680041</v>
          </cell>
          <cell r="O43">
            <v>80705.463611087776</v>
          </cell>
          <cell r="P43">
            <v>71586.382077545248</v>
          </cell>
          <cell r="Q43">
            <v>9119.0815335425286</v>
          </cell>
          <cell r="R43">
            <v>3862.0093552010194</v>
          </cell>
          <cell r="S43">
            <v>0</v>
          </cell>
          <cell r="T43">
            <v>634.62586235398737</v>
          </cell>
          <cell r="U43">
            <v>181.4973728475629</v>
          </cell>
          <cell r="V43">
            <v>-10050.685980612339</v>
          </cell>
          <cell r="W43">
            <v>-4537.6890843866613</v>
          </cell>
          <cell r="X43">
            <v>13142.291963353302</v>
          </cell>
          <cell r="Z43">
            <v>2047</v>
          </cell>
          <cell r="AA43">
            <v>418.52529783190522</v>
          </cell>
          <cell r="AB43">
            <v>0</v>
          </cell>
          <cell r="AC43">
            <v>20074.933288511336</v>
          </cell>
        </row>
        <row r="44">
          <cell r="A44">
            <v>2048</v>
          </cell>
          <cell r="B44">
            <v>65484.237873557475</v>
          </cell>
          <cell r="C44">
            <v>60949.1341220678</v>
          </cell>
          <cell r="D44">
            <v>4535.1037514896752</v>
          </cell>
          <cell r="E44">
            <v>3093.8946811522173</v>
          </cell>
          <cell r="F44">
            <v>1338.0070539623437</v>
          </cell>
          <cell r="G44">
            <v>80.112269257908295</v>
          </cell>
          <cell r="H44">
            <v>1.3543618932780976</v>
          </cell>
          <cell r="I44">
            <v>89.952397246051902</v>
          </cell>
          <cell r="J44">
            <v>550.26787601218075</v>
          </cell>
          <cell r="K44">
            <v>304.52568122574445</v>
          </cell>
          <cell r="L44">
            <v>11.563280750508111</v>
          </cell>
          <cell r="M44">
            <v>587.87091297019458</v>
          </cell>
          <cell r="N44">
            <v>304.52568122574445</v>
          </cell>
          <cell r="O44">
            <v>83645.109750159507</v>
          </cell>
          <cell r="P44">
            <v>74331.128218010024</v>
          </cell>
          <cell r="Q44">
            <v>9313.9815321494825</v>
          </cell>
          <cell r="R44">
            <v>4091.6063101410855</v>
          </cell>
          <cell r="S44">
            <v>0</v>
          </cell>
          <cell r="T44">
            <v>645.73181494518224</v>
          </cell>
          <cell r="U44">
            <v>184.67357687239527</v>
          </cell>
          <cell r="V44">
            <v>-10322.389950974248</v>
          </cell>
          <cell r="W44">
            <v>-4698.7409115982537</v>
          </cell>
          <cell r="X44">
            <v>13791.598620255421</v>
          </cell>
          <cell r="Z44">
            <v>2048</v>
          </cell>
          <cell r="AA44">
            <v>657.70500186485322</v>
          </cell>
          <cell r="AB44">
            <v>0</v>
          </cell>
          <cell r="AC44">
            <v>28114.505060238844</v>
          </cell>
        </row>
        <row r="45">
          <cell r="A45">
            <v>2049</v>
          </cell>
          <cell r="B45">
            <v>67865.122793850693</v>
          </cell>
          <cell r="C45">
            <v>63165.336297061207</v>
          </cell>
          <cell r="D45">
            <v>4699.7864967894866</v>
          </cell>
          <cell r="E45">
            <v>3212.4475275909058</v>
          </cell>
          <cell r="F45">
            <v>1389.2771130085139</v>
          </cell>
          <cell r="G45">
            <v>83.497112883021103</v>
          </cell>
          <cell r="H45">
            <v>1.3780632264104644</v>
          </cell>
          <cell r="I45">
            <v>93.222898867539527</v>
          </cell>
          <cell r="J45">
            <v>570.32325314026116</v>
          </cell>
          <cell r="K45">
            <v>309.85488064719499</v>
          </cell>
          <cell r="L45">
            <v>11.984722681608918</v>
          </cell>
          <cell r="M45">
            <v>609.29679184883958</v>
          </cell>
          <cell r="N45">
            <v>309.85488064719499</v>
          </cell>
          <cell r="O45">
            <v>86676.93733620597</v>
          </cell>
          <cell r="P45">
            <v>77162.474346724193</v>
          </cell>
          <cell r="Q45">
            <v>9514.4629894817772</v>
          </cell>
          <cell r="R45">
            <v>4268.2897409550887</v>
          </cell>
          <cell r="S45">
            <v>0</v>
          </cell>
          <cell r="T45">
            <v>657.03212170672293</v>
          </cell>
          <cell r="U45">
            <v>187.9053644676622</v>
          </cell>
          <cell r="V45">
            <v>-10635.628388025158</v>
          </cell>
          <cell r="W45">
            <v>-4870.0498536894538</v>
          </cell>
          <cell r="X45">
            <v>14330.57007669033</v>
          </cell>
          <cell r="Z45">
            <v>2049</v>
          </cell>
          <cell r="AA45">
            <v>921.10147203607585</v>
          </cell>
          <cell r="AB45">
            <v>0</v>
          </cell>
          <cell r="AC45">
            <v>36783.704659767616</v>
          </cell>
        </row>
        <row r="46">
          <cell r="A46">
            <v>2050</v>
          </cell>
          <cell r="B46">
            <v>70297.878103964555</v>
          </cell>
          <cell r="C46">
            <v>65429.858701113706</v>
          </cell>
          <cell r="D46">
            <v>4868.0194028508504</v>
          </cell>
          <cell r="E46">
            <v>3333.8809995855668</v>
          </cell>
          <cell r="F46">
            <v>1441.7930238590266</v>
          </cell>
          <cell r="G46">
            <v>86.980371913083573</v>
          </cell>
          <cell r="H46">
            <v>1.4021793328726477</v>
          </cell>
          <cell r="I46">
            <v>96.564652229323229</v>
          </cell>
          <cell r="J46">
            <v>590.81794997301233</v>
          </cell>
          <cell r="K46">
            <v>315.2773410585209</v>
          </cell>
          <cell r="L46">
            <v>12.415396438345546</v>
          </cell>
          <cell r="M46">
            <v>631.19201172871146</v>
          </cell>
          <cell r="N46">
            <v>315.2773410585209</v>
          </cell>
          <cell r="O46">
            <v>89819.273196309689</v>
          </cell>
          <cell r="P46">
            <v>80096.522570256144</v>
          </cell>
          <cell r="Q46">
            <v>9722.7506260535447</v>
          </cell>
          <cell r="R46">
            <v>4337.56735281485</v>
          </cell>
          <cell r="S46">
            <v>0</v>
          </cell>
          <cell r="T46">
            <v>668.5301838365906</v>
          </cell>
          <cell r="U46">
            <v>191.19370834584629</v>
          </cell>
          <cell r="V46">
            <v>-11110.889070110192</v>
          </cell>
          <cell r="W46">
            <v>-5058.1971589364612</v>
          </cell>
          <cell r="X46">
            <v>14828.836514454288</v>
          </cell>
          <cell r="Z46">
            <v>2050</v>
          </cell>
          <cell r="AA46">
            <v>1205.1261239156374</v>
          </cell>
          <cell r="AB46">
            <v>0</v>
          </cell>
          <cell r="AC46">
            <v>45926.78800306881</v>
          </cell>
        </row>
        <row r="47">
          <cell r="A47">
            <v>2051</v>
          </cell>
          <cell r="B47">
            <v>72875.253879485186</v>
          </cell>
          <cell r="C47">
            <v>67824.891710708485</v>
          </cell>
          <cell r="D47">
            <v>5050.3621687767054</v>
          </cell>
          <cell r="E47">
            <v>3458.7591136737237</v>
          </cell>
          <cell r="F47">
            <v>1495.7986862892108</v>
          </cell>
          <cell r="G47">
            <v>90.5776632946841</v>
          </cell>
          <cell r="H47">
            <v>1.4267174711979191</v>
          </cell>
          <cell r="I47">
            <v>100.10506343575189</v>
          </cell>
          <cell r="J47">
            <v>612.50071462243488</v>
          </cell>
          <cell r="K47">
            <v>320.79469452704507</v>
          </cell>
          <cell r="L47">
            <v>12.871036147691246</v>
          </cell>
          <cell r="M47">
            <v>654.35648707942551</v>
          </cell>
          <cell r="N47">
            <v>320.79469452704507</v>
          </cell>
          <cell r="O47">
            <v>93159.411854881328</v>
          </cell>
          <cell r="P47">
            <v>83218.142177670554</v>
          </cell>
          <cell r="Q47">
            <v>9941.2696772107738</v>
          </cell>
          <cell r="R47">
            <v>4450.2179311125437</v>
          </cell>
          <cell r="S47">
            <v>0</v>
          </cell>
          <cell r="T47">
            <v>680.22946205373103</v>
          </cell>
          <cell r="U47">
            <v>194.5395982418986</v>
          </cell>
          <cell r="V47">
            <v>-11591.026596723968</v>
          </cell>
          <cell r="W47">
            <v>-5251.8182073145617</v>
          </cell>
          <cell r="X47">
            <v>14717.235067860305</v>
          </cell>
          <cell r="Z47">
            <v>2051</v>
          </cell>
          <cell r="AA47">
            <v>1504.6763919505431</v>
          </cell>
          <cell r="AB47">
            <v>0</v>
          </cell>
          <cell r="AC47">
            <v>54921.895453807891</v>
          </cell>
        </row>
        <row r="48">
          <cell r="A48">
            <v>2052</v>
          </cell>
          <cell r="B48">
            <v>75548.06118273281</v>
          </cell>
          <cell r="C48">
            <v>70308.526183793132</v>
          </cell>
          <cell r="D48">
            <v>5239.5349989396746</v>
          </cell>
          <cell r="E48">
            <v>3588.3148222471527</v>
          </cell>
          <cell r="F48">
            <v>1551.8272446310832</v>
          </cell>
          <cell r="G48">
            <v>94.322405958485149</v>
          </cell>
          <cell r="H48">
            <v>1.4516850269438828</v>
          </cell>
          <cell r="I48">
            <v>103.77656412219362</v>
          </cell>
          <cell r="J48">
            <v>634.98675040212981</v>
          </cell>
          <cell r="K48">
            <v>326.40860168126835</v>
          </cell>
          <cell r="L48">
            <v>13.343555725920865</v>
          </cell>
          <cell r="M48">
            <v>678.37912579620411</v>
          </cell>
          <cell r="N48">
            <v>326.40860168126835</v>
          </cell>
          <cell r="O48">
            <v>96711.782706221857</v>
          </cell>
          <cell r="P48">
            <v>86539.740905252023</v>
          </cell>
          <cell r="Q48">
            <v>10172.041800969833</v>
          </cell>
          <cell r="R48">
            <v>4631.7196395378705</v>
          </cell>
          <cell r="S48">
            <v>0</v>
          </cell>
          <cell r="T48">
            <v>692.13347763967136</v>
          </cell>
          <cell r="U48">
            <v>197.94404121113183</v>
          </cell>
          <cell r="V48">
            <v>-12112.43550048428</v>
          </cell>
          <cell r="W48">
            <v>-5453.7066179774911</v>
          </cell>
          <cell r="X48">
            <v>14558.068313465465</v>
          </cell>
          <cell r="Z48">
            <v>2052</v>
          </cell>
          <cell r="AA48">
            <v>1799.3785998053825</v>
          </cell>
          <cell r="AB48">
            <v>0</v>
          </cell>
          <cell r="AC48">
            <v>63693.372138396488</v>
          </cell>
        </row>
        <row r="49">
          <cell r="A49">
            <v>2053</v>
          </cell>
          <cell r="B49">
            <v>78335.487468516105</v>
          </cell>
          <cell r="C49">
            <v>72898.608318442246</v>
          </cell>
          <cell r="D49">
            <v>5436.8791500738535</v>
          </cell>
          <cell r="E49">
            <v>3723.4666905707913</v>
          </cell>
          <cell r="F49">
            <v>1610.2759393079416</v>
          </cell>
          <cell r="G49">
            <v>98.240211229033818</v>
          </cell>
          <cell r="H49">
            <v>1.4770895149154009</v>
          </cell>
          <cell r="I49">
            <v>107.60551112829617</v>
          </cell>
          <cell r="J49">
            <v>658.43738712013953</v>
          </cell>
          <cell r="K49">
            <v>332.12075221069057</v>
          </cell>
          <cell r="L49">
            <v>13.836345343431661</v>
          </cell>
          <cell r="M49">
            <v>703.43228230073464</v>
          </cell>
          <cell r="N49">
            <v>332.12075221069057</v>
          </cell>
          <cell r="O49">
            <v>100494.77271016924</v>
          </cell>
          <cell r="P49">
            <v>90076.318908629575</v>
          </cell>
          <cell r="Q49">
            <v>10418.453801539668</v>
          </cell>
          <cell r="R49">
            <v>4952.764325944574</v>
          </cell>
          <cell r="S49">
            <v>0</v>
          </cell>
          <cell r="T49">
            <v>704.24581349836569</v>
          </cell>
          <cell r="U49">
            <v>201.40806193232666</v>
          </cell>
          <cell r="V49">
            <v>-12602.267899225451</v>
          </cell>
          <cell r="W49">
            <v>-5658.7363797099697</v>
          </cell>
          <cell r="X49">
            <v>14573.605881795602</v>
          </cell>
          <cell r="Z49">
            <v>2053</v>
          </cell>
          <cell r="AA49">
            <v>2086.7541046842166</v>
          </cell>
          <cell r="AB49">
            <v>0</v>
          </cell>
          <cell r="AC49">
            <v>72437.204297413526</v>
          </cell>
        </row>
        <row r="50">
          <cell r="A50">
            <v>2054</v>
          </cell>
          <cell r="B50">
            <v>81226.779754345567</v>
          </cell>
          <cell r="C50">
            <v>75585.123595319383</v>
          </cell>
          <cell r="D50">
            <v>5641.6561590261863</v>
          </cell>
          <cell r="E50">
            <v>3863.7089783297938</v>
          </cell>
          <cell r="F50">
            <v>1670.9261254878882</v>
          </cell>
          <cell r="G50">
            <v>102.31933700375642</v>
          </cell>
          <cell r="H50">
            <v>1.5029385814264205</v>
          </cell>
          <cell r="I50">
            <v>111.57713362395016</v>
          </cell>
          <cell r="J50">
            <v>682.76228528698914</v>
          </cell>
          <cell r="K50">
            <v>337.93286537437768</v>
          </cell>
          <cell r="L50">
            <v>14.34750661413716</v>
          </cell>
          <cell r="M50">
            <v>729.41944367545443</v>
          </cell>
          <cell r="N50">
            <v>337.93286537437768</v>
          </cell>
          <cell r="O50">
            <v>104483.38147242053</v>
          </cell>
          <cell r="P50">
            <v>93803.68340620042</v>
          </cell>
          <cell r="Q50">
            <v>10679.698066220109</v>
          </cell>
          <cell r="R50">
            <v>5404.1732362375906</v>
          </cell>
          <cell r="S50">
            <v>0</v>
          </cell>
          <cell r="T50">
            <v>716.57011523458709</v>
          </cell>
          <cell r="U50">
            <v>204.9327030161424</v>
          </cell>
          <cell r="V50">
            <v>-13056.206438835594</v>
          </cell>
          <cell r="W50">
            <v>-5865.7343242945117</v>
          </cell>
          <cell r="X50">
            <v>14953.719373917171</v>
          </cell>
          <cell r="Z50">
            <v>2054</v>
          </cell>
          <cell r="AA50">
            <v>2373.2239057940128</v>
          </cell>
          <cell r="AB50">
            <v>0</v>
          </cell>
          <cell r="AC50">
            <v>81559.466184668345</v>
          </cell>
        </row>
        <row r="51">
          <cell r="A51">
            <v>2055</v>
          </cell>
          <cell r="B51">
            <v>84225.774111923281</v>
          </cell>
          <cell r="C51">
            <v>78371.628133563237</v>
          </cell>
          <cell r="D51">
            <v>5854.1459783600367</v>
          </cell>
          <cell r="E51">
            <v>4009.2334133215581</v>
          </cell>
          <cell r="F51">
            <v>1733.8607148457572</v>
          </cell>
          <cell r="G51">
            <v>106.56637706480312</v>
          </cell>
          <cell r="H51">
            <v>1.5292400066013829</v>
          </cell>
          <cell r="I51">
            <v>115.69670102751968</v>
          </cell>
          <cell r="J51">
            <v>707.99376378616216</v>
          </cell>
          <cell r="K51">
            <v>343.84669051842934</v>
          </cell>
          <cell r="L51">
            <v>14.877718684212443</v>
          </cell>
          <cell r="M51">
            <v>756.37513734303889</v>
          </cell>
          <cell r="N51">
            <v>343.84669051842934</v>
          </cell>
          <cell r="O51">
            <v>108665.77505352622</v>
          </cell>
          <cell r="P51">
            <v>97709.197906577218</v>
          </cell>
          <cell r="Q51">
            <v>10956.577146948999</v>
          </cell>
          <cell r="R51">
            <v>6018.6061519759642</v>
          </cell>
          <cell r="S51">
            <v>0</v>
          </cell>
          <cell r="T51">
            <v>729.11009225119244</v>
          </cell>
          <cell r="U51">
            <v>208.51902531892492</v>
          </cell>
          <cell r="V51">
            <v>-13425.641115803504</v>
          </cell>
          <cell r="W51">
            <v>-6070.7172168703892</v>
          </cell>
          <cell r="X51">
            <v>15509.349562399178</v>
          </cell>
          <cell r="Z51">
            <v>2055</v>
          </cell>
          <cell r="AA51">
            <v>2672.0920108751989</v>
          </cell>
          <cell r="AB51">
            <v>0</v>
          </cell>
          <cell r="AC51">
            <v>91330.521212127656</v>
          </cell>
        </row>
        <row r="52">
          <cell r="A52">
            <v>2056</v>
          </cell>
          <cell r="B52">
            <v>87327.783476972938</v>
          </cell>
          <cell r="C52">
            <v>81253.75074000546</v>
          </cell>
          <cell r="D52">
            <v>6074.0327369674824</v>
          </cell>
          <cell r="E52">
            <v>4159.8236682666511</v>
          </cell>
          <cell r="F52">
            <v>1798.9861402984548</v>
          </cell>
          <cell r="G52">
            <v>110.97711366580195</v>
          </cell>
          <cell r="H52">
            <v>1.5560017067169072</v>
          </cell>
          <cell r="I52">
            <v>119.95777495503032</v>
          </cell>
          <cell r="J52">
            <v>734.09247802257971</v>
          </cell>
          <cell r="K52">
            <v>349.86400760250189</v>
          </cell>
          <cell r="L52">
            <v>15.426154769796872</v>
          </cell>
          <cell r="M52">
            <v>784.25733006106577</v>
          </cell>
          <cell r="N52">
            <v>349.86400760250189</v>
          </cell>
          <cell r="O52">
            <v>113049.82530206052</v>
          </cell>
          <cell r="P52">
            <v>101798.01593369809</v>
          </cell>
          <cell r="Q52">
            <v>11251.809368362432</v>
          </cell>
          <cell r="R52">
            <v>6630.3532208672077</v>
          </cell>
          <cell r="S52">
            <v>0</v>
          </cell>
          <cell r="T52">
            <v>741.86951886558836</v>
          </cell>
          <cell r="U52">
            <v>212.16810826200611</v>
          </cell>
          <cell r="V52">
            <v>-13889.164229724003</v>
          </cell>
          <cell r="W52">
            <v>-6289.277084105599</v>
          </cell>
          <cell r="X52">
            <v>16384.47074948081</v>
          </cell>
          <cell r="Z52">
            <v>2056</v>
          </cell>
          <cell r="AA52">
            <v>2992.2162012123349</v>
          </cell>
          <cell r="AB52">
            <v>0</v>
          </cell>
          <cell r="AC52">
            <v>102011.15045899038</v>
          </cell>
        </row>
        <row r="53">
          <cell r="A53">
            <v>2057</v>
          </cell>
          <cell r="B53">
            <v>90545.065726037108</v>
          </cell>
          <cell r="C53">
            <v>84242.88709605961</v>
          </cell>
          <cell r="D53">
            <v>6302.1786299774976</v>
          </cell>
          <cell r="E53">
            <v>4316.0702226951016</v>
          </cell>
          <cell r="F53">
            <v>1866.5577434017882</v>
          </cell>
          <cell r="G53">
            <v>115.56884702872553</v>
          </cell>
          <cell r="H53">
            <v>1.5832317365844533</v>
          </cell>
          <cell r="I53">
            <v>124.37719343370749</v>
          </cell>
          <cell r="J53">
            <v>761.16152263214042</v>
          </cell>
          <cell r="K53">
            <v>355.98662773554571</v>
          </cell>
          <cell r="L53">
            <v>15.994981292502059</v>
          </cell>
          <cell r="M53">
            <v>813.17616152761696</v>
          </cell>
          <cell r="N53">
            <v>355.98662773554571</v>
          </cell>
          <cell r="O53">
            <v>117667.00769665596</v>
          </cell>
          <cell r="P53">
            <v>106101.70009173483</v>
          </cell>
          <cell r="Q53">
            <v>11565.307604921123</v>
          </cell>
          <cell r="R53">
            <v>7134.7815066712474</v>
          </cell>
          <cell r="S53">
            <v>0</v>
          </cell>
          <cell r="T53">
            <v>754.85223544573626</v>
          </cell>
          <cell r="U53">
            <v>215.88105015659124</v>
          </cell>
          <cell r="V53">
            <v>-14569.756168856984</v>
          </cell>
          <cell r="W53">
            <v>-6533.2076013375681</v>
          </cell>
          <cell r="X53">
            <v>17417.56845862919</v>
          </cell>
          <cell r="Z53">
            <v>2057</v>
          </cell>
          <cell r="AA53">
            <v>3342.1403169126752</v>
          </cell>
          <cell r="AB53">
            <v>0</v>
          </cell>
          <cell r="AC53">
            <v>113592.02185761163</v>
          </cell>
        </row>
        <row r="54">
          <cell r="A54">
            <v>2058</v>
          </cell>
          <cell r="B54">
            <v>93910.040222456228</v>
          </cell>
          <cell r="C54">
            <v>87369.188004499258</v>
          </cell>
          <cell r="D54">
            <v>6540.8522179569709</v>
          </cell>
          <cell r="E54">
            <v>4479.5267077409217</v>
          </cell>
          <cell r="F54">
            <v>1937.2472089166363</v>
          </cell>
          <cell r="G54">
            <v>120.38498153900113</v>
          </cell>
          <cell r="H54">
            <v>1.6109382919746813</v>
          </cell>
          <cell r="I54">
            <v>128.99948930907803</v>
          </cell>
          <cell r="J54">
            <v>789.47349540680523</v>
          </cell>
          <cell r="K54">
            <v>362.21639372091778</v>
          </cell>
          <cell r="L54">
            <v>16.589926598353319</v>
          </cell>
          <cell r="M54">
            <v>843.42285774337256</v>
          </cell>
          <cell r="N54">
            <v>362.21639372091778</v>
          </cell>
          <cell r="O54">
            <v>122482.70277617594</v>
          </cell>
          <cell r="P54">
            <v>110589.44073588059</v>
          </cell>
          <cell r="Q54">
            <v>11893.262040295347</v>
          </cell>
          <cell r="R54">
            <v>7513.5087901033094</v>
          </cell>
          <cell r="S54">
            <v>0</v>
          </cell>
          <cell r="T54">
            <v>768.06214956603674</v>
          </cell>
          <cell r="U54">
            <v>219.65896853433159</v>
          </cell>
          <cell r="V54">
            <v>-15416.464991657369</v>
          </cell>
          <cell r="W54">
            <v>-6801.1208092863981</v>
          </cell>
          <cell r="X54">
            <v>18512.721390551251</v>
          </cell>
          <cell r="Z54">
            <v>2058</v>
          </cell>
          <cell r="AA54">
            <v>3721.5586161100041</v>
          </cell>
          <cell r="AB54">
            <v>0</v>
          </cell>
          <cell r="AC54">
            <v>126017.2421655395</v>
          </cell>
        </row>
        <row r="55">
          <cell r="A55">
            <v>2059</v>
          </cell>
          <cell r="B55">
            <v>97401.133485698956</v>
          </cell>
          <cell r="C55">
            <v>90612.568728647602</v>
          </cell>
          <cell r="D55">
            <v>6788.5647570513493</v>
          </cell>
          <cell r="E55">
            <v>4649.1735514058037</v>
          </cell>
          <cell r="F55">
            <v>2010.6137253298696</v>
          </cell>
          <cell r="G55">
            <v>125.40014554690154</v>
          </cell>
          <cell r="H55">
            <v>1.6391297120842383</v>
          </cell>
          <cell r="I55">
            <v>133.79502817821145</v>
          </cell>
          <cell r="J55">
            <v>818.84711070106312</v>
          </cell>
          <cell r="K55">
            <v>368.55518061103385</v>
          </cell>
          <cell r="L55">
            <v>17.207181166739943</v>
          </cell>
          <cell r="M55">
            <v>874.80374474955568</v>
          </cell>
          <cell r="N55">
            <v>368.55518061103385</v>
          </cell>
          <cell r="O55">
            <v>127494.93013479517</v>
          </cell>
          <cell r="P55">
            <v>115258.65610656986</v>
          </cell>
          <cell r="Q55">
            <v>12236.274028225307</v>
          </cell>
          <cell r="R55">
            <v>7822.1984975289506</v>
          </cell>
          <cell r="S55">
            <v>0</v>
          </cell>
          <cell r="T55">
            <v>781.50323718344248</v>
          </cell>
          <cell r="U55">
            <v>223.5030004836824</v>
          </cell>
          <cell r="V55">
            <v>-16394.732261943267</v>
          </cell>
          <cell r="W55">
            <v>-7087.8040003855112</v>
          </cell>
          <cell r="X55">
            <v>19512.566024142863</v>
          </cell>
          <cell r="Z55">
            <v>2059</v>
          </cell>
          <cell r="AA55">
            <v>4128.6398964484915</v>
          </cell>
          <cell r="AB55">
            <v>0</v>
          </cell>
          <cell r="AC55">
            <v>139111.81442091643</v>
          </cell>
        </row>
        <row r="56">
          <cell r="A56">
            <v>2060</v>
          </cell>
          <cell r="B56">
            <v>101002.93128774007</v>
          </cell>
          <cell r="C56">
            <v>93958.679041435011</v>
          </cell>
          <cell r="D56">
            <v>7044.2522463050545</v>
          </cell>
          <cell r="E56">
            <v>4824.2820696823146</v>
          </cell>
          <cell r="F56">
            <v>2086.3421968233715</v>
          </cell>
          <cell r="G56">
            <v>130.59643678956053</v>
          </cell>
          <cell r="H56">
            <v>1.6678144820457126</v>
          </cell>
          <cell r="I56">
            <v>138.74263629292676</v>
          </cell>
          <cell r="J56">
            <v>849.15283850897833</v>
          </cell>
          <cell r="K56">
            <v>375.00489627172698</v>
          </cell>
          <cell r="L56">
            <v>17.844023065509347</v>
          </cell>
          <cell r="M56">
            <v>907.18044099389715</v>
          </cell>
          <cell r="N56">
            <v>375.00489627172698</v>
          </cell>
          <cell r="O56">
            <v>132698.92541985208</v>
          </cell>
          <cell r="P56">
            <v>120102.82692602879</v>
          </cell>
          <cell r="Q56">
            <v>12596.098493823287</v>
          </cell>
          <cell r="R56">
            <v>8091.2056834972191</v>
          </cell>
          <cell r="S56">
            <v>0</v>
          </cell>
          <cell r="T56">
            <v>795.17954383415281</v>
          </cell>
          <cell r="U56">
            <v>227.41430299214684</v>
          </cell>
          <cell r="V56">
            <v>-17485.93472079029</v>
          </cell>
          <cell r="W56">
            <v>-7390.0943200735101</v>
          </cell>
          <cell r="X56">
            <v>20107.349041645866</v>
          </cell>
          <cell r="Z56">
            <v>2060</v>
          </cell>
          <cell r="AA56">
            <v>4557.6508199652781</v>
          </cell>
          <cell r="AB56">
            <v>0</v>
          </cell>
          <cell r="AC56">
            <v>152399.41889731985</v>
          </cell>
        </row>
      </sheetData>
      <sheetData sheetId="3">
        <row r="3">
          <cell r="B3" t="str">
            <v>Masse des cotisations</v>
          </cell>
          <cell r="C3" t="str">
            <v>Transferts AGFF</v>
          </cell>
          <cell r="D3" t="str">
            <v>Excédents AGFF</v>
          </cell>
          <cell r="E3" t="str">
            <v>Transferts UNEDIC</v>
          </cell>
          <cell r="F3" t="str">
            <v>Masse des pensions     DD-H</v>
          </cell>
          <cell r="G3" t="str">
            <v>Masse des pensions     DD-F</v>
          </cell>
          <cell r="H3" t="str">
            <v>Masse des pensions     CS-H</v>
          </cell>
          <cell r="I3" t="str">
            <v>Masse des pensions     CS-F</v>
          </cell>
          <cell r="J3" t="str">
            <v>Dépenses de gestion</v>
          </cell>
          <cell r="K3" t="str">
            <v>Action sociale</v>
          </cell>
          <cell r="L3" t="str">
            <v>Transferts de solidarité</v>
          </cell>
          <cell r="M3" t="str">
            <v>Produits financiers</v>
          </cell>
          <cell r="N3" t="str">
            <v>Impôts</v>
          </cell>
          <cell r="O3" t="str">
            <v>Recettes diverses</v>
          </cell>
          <cell r="R3" t="str">
            <v>Effectifs cotisants</v>
          </cell>
          <cell r="S3" t="str">
            <v>Effectifs cotisants - H</v>
          </cell>
          <cell r="T3" t="str">
            <v>Effectifs cotisants - F</v>
          </cell>
          <cell r="U3" t="str">
            <v>Effectifs de pensionnés DD-H</v>
          </cell>
          <cell r="V3" t="str">
            <v>Effectifs de pensionnés DD-F</v>
          </cell>
          <cell r="W3" t="str">
            <v>Effectifs de pensionnés CS-H</v>
          </cell>
          <cell r="X3" t="str">
            <v>Effectifs de pensionnés CS-F</v>
          </cell>
          <cell r="Y3" t="str">
            <v>Effectifs flux nouveaux   DD-H</v>
          </cell>
          <cell r="Z3" t="str">
            <v>Effectifs flux nouveaux   DD-F</v>
          </cell>
          <cell r="AA3" t="str">
            <v>Effectifs flux nouveaux   CS-H</v>
          </cell>
          <cell r="AB3" t="str">
            <v>Effectifs flux nouveaux   CS-F</v>
          </cell>
          <cell r="AC3" t="str">
            <v>Age moyen nouveaux  DD</v>
          </cell>
          <cell r="AD3" t="str">
            <v>Age moyen nouveaux  DD-H</v>
          </cell>
          <cell r="AE3" t="str">
            <v>Age moyen nouveaux  DD-F</v>
          </cell>
          <cell r="AF3" t="str">
            <v>DAT nouveaux  DD</v>
          </cell>
          <cell r="AG3" t="str">
            <v>DAT nouveaux  DD-H</v>
          </cell>
          <cell r="AH3" t="str">
            <v>DAT nouveaux  DD-F</v>
          </cell>
          <cell r="AK3" t="str">
            <v>PM en € flux nouveaux   DD</v>
          </cell>
          <cell r="AL3" t="str">
            <v>PM en € flux nouveaux   DD-H</v>
          </cell>
          <cell r="AM3" t="str">
            <v>PM en € flux nouveaux   DD-F</v>
          </cell>
          <cell r="AN3" t="str">
            <v>PM en € flux nouveaux   CS</v>
          </cell>
          <cell r="AO3" t="str">
            <v>PM en € flux nouveaux   CS-H</v>
          </cell>
          <cell r="AP3" t="str">
            <v>PM en € flux nouveaux   CS-F</v>
          </cell>
          <cell r="BI3" t="str">
            <v>Age moyen de départ</v>
          </cell>
          <cell r="BJ3" t="str">
            <v>Pension moyenne en points</v>
          </cell>
          <cell r="BK3" t="str">
            <v xml:space="preserve">Pension moyenne en euros 2011 </v>
          </cell>
          <cell r="BL3" t="str">
            <v>Part des départs à 60 ans</v>
          </cell>
        </row>
        <row r="4">
          <cell r="A4">
            <v>2008</v>
          </cell>
          <cell r="B4">
            <v>16491.418741000001</v>
          </cell>
          <cell r="C4">
            <v>2774.7205983334002</v>
          </cell>
          <cell r="D4">
            <v>80.385431999999994</v>
          </cell>
          <cell r="E4">
            <v>764.13339399999995</v>
          </cell>
          <cell r="F4">
            <v>15331.945815115794</v>
          </cell>
          <cell r="G4">
            <v>1857.8367841119789</v>
          </cell>
          <cell r="H4">
            <v>43.701514971189646</v>
          </cell>
          <cell r="I4">
            <v>3229.7771288010381</v>
          </cell>
          <cell r="J4">
            <v>357.10203799999999</v>
          </cell>
          <cell r="K4">
            <v>99.253018999999995</v>
          </cell>
          <cell r="L4">
            <v>-888.96880272409669</v>
          </cell>
          <cell r="M4">
            <v>0</v>
          </cell>
          <cell r="O4">
            <v>132.31710699999996</v>
          </cell>
          <cell r="Q4">
            <v>2008</v>
          </cell>
          <cell r="R4">
            <v>3896683</v>
          </cell>
          <cell r="S4">
            <v>2575812</v>
          </cell>
          <cell r="T4">
            <v>1320871</v>
          </cell>
          <cell r="U4">
            <v>1423993</v>
          </cell>
          <cell r="V4">
            <v>428823</v>
          </cell>
          <cell r="W4">
            <v>16702</v>
          </cell>
          <cell r="X4">
            <v>523225</v>
          </cell>
          <cell r="Y4">
            <v>105775</v>
          </cell>
          <cell r="Z4">
            <v>40840</v>
          </cell>
          <cell r="AA4">
            <v>1693</v>
          </cell>
          <cell r="AB4">
            <v>30065</v>
          </cell>
          <cell r="AC4">
            <v>60.8</v>
          </cell>
          <cell r="AD4">
            <v>60.6</v>
          </cell>
          <cell r="AE4">
            <v>61.1</v>
          </cell>
          <cell r="AJ4">
            <v>2008</v>
          </cell>
          <cell r="AK4">
            <v>7557.5027911533607</v>
          </cell>
          <cell r="AL4">
            <v>9036.5260769496581</v>
          </cell>
          <cell r="AM4">
            <v>3726.8542099804113</v>
          </cell>
          <cell r="AN4">
            <v>6271.202250092103</v>
          </cell>
          <cell r="AO4">
            <v>2546.0940244093326</v>
          </cell>
          <cell r="AP4">
            <v>6480.9680317678367</v>
          </cell>
          <cell r="BH4">
            <v>1934</v>
          </cell>
        </row>
        <row r="5">
          <cell r="A5">
            <v>2009</v>
          </cell>
          <cell r="B5">
            <v>16065.779649</v>
          </cell>
          <cell r="C5">
            <v>2836.4867490000001</v>
          </cell>
          <cell r="D5">
            <v>0</v>
          </cell>
          <cell r="E5">
            <v>913.67485399999998</v>
          </cell>
          <cell r="F5">
            <v>16076.300638256469</v>
          </cell>
          <cell r="G5">
            <v>2003.8349660296979</v>
          </cell>
          <cell r="H5">
            <v>45.732726321056788</v>
          </cell>
          <cell r="I5">
            <v>3340.2484303927849</v>
          </cell>
          <cell r="J5">
            <v>375.22940499999999</v>
          </cell>
          <cell r="K5">
            <v>102.43380399999999</v>
          </cell>
          <cell r="L5">
            <v>-965.89118232134877</v>
          </cell>
          <cell r="M5">
            <v>460.58878799999997</v>
          </cell>
          <cell r="O5">
            <v>101.21551900000003</v>
          </cell>
          <cell r="Q5">
            <v>2009</v>
          </cell>
          <cell r="R5">
            <v>3927242</v>
          </cell>
          <cell r="S5">
            <v>2575521</v>
          </cell>
          <cell r="T5">
            <v>1351721</v>
          </cell>
          <cell r="U5">
            <v>1486847</v>
          </cell>
          <cell r="V5">
            <v>462702</v>
          </cell>
          <cell r="W5">
            <v>17516</v>
          </cell>
          <cell r="X5">
            <v>534615</v>
          </cell>
          <cell r="Y5">
            <v>90388</v>
          </cell>
          <cell r="Z5">
            <v>39249</v>
          </cell>
          <cell r="AA5">
            <v>1723</v>
          </cell>
          <cell r="AB5">
            <v>29316</v>
          </cell>
          <cell r="AC5">
            <v>61.3</v>
          </cell>
          <cell r="AD5">
            <v>61.3</v>
          </cell>
          <cell r="AE5">
            <v>61.3</v>
          </cell>
          <cell r="AJ5">
            <v>2009</v>
          </cell>
          <cell r="AK5">
            <v>8054.7774796662998</v>
          </cell>
          <cell r="AL5">
            <v>9883.7663030629064</v>
          </cell>
          <cell r="AM5">
            <v>3842.7302486751255</v>
          </cell>
          <cell r="AN5">
            <v>6287.7800689374662</v>
          </cell>
          <cell r="AO5">
            <v>2704.847462565293</v>
          </cell>
          <cell r="AP5">
            <v>6498.3610786515901</v>
          </cell>
          <cell r="BH5">
            <v>1935</v>
          </cell>
        </row>
        <row r="6">
          <cell r="A6">
            <v>2010</v>
          </cell>
          <cell r="B6">
            <v>16522.124759000002</v>
          </cell>
          <cell r="C6">
            <v>2865.0568130000001</v>
          </cell>
          <cell r="D6">
            <v>0</v>
          </cell>
          <cell r="E6">
            <v>807.02542600000004</v>
          </cell>
          <cell r="F6">
            <v>16766.330532186195</v>
          </cell>
          <cell r="G6">
            <v>2146.686050863505</v>
          </cell>
          <cell r="H6">
            <v>47.582134527594654</v>
          </cell>
          <cell r="I6">
            <v>3424.9374844227054</v>
          </cell>
          <cell r="J6">
            <v>357.74650400000002</v>
          </cell>
          <cell r="K6">
            <v>100.232026</v>
          </cell>
          <cell r="L6">
            <v>-1025.886773660633</v>
          </cell>
          <cell r="M6">
            <v>775.34841099999994</v>
          </cell>
          <cell r="O6">
            <v>124.52730900000006</v>
          </cell>
          <cell r="Q6">
            <v>2010</v>
          </cell>
          <cell r="R6">
            <v>3933955</v>
          </cell>
          <cell r="S6">
            <v>2561815</v>
          </cell>
          <cell r="T6">
            <v>1372140</v>
          </cell>
          <cell r="U6">
            <v>1539044</v>
          </cell>
          <cell r="V6">
            <v>495527</v>
          </cell>
          <cell r="W6">
            <v>18339</v>
          </cell>
          <cell r="X6">
            <v>544467</v>
          </cell>
          <cell r="Y6">
            <v>91766</v>
          </cell>
          <cell r="Z6">
            <v>40727</v>
          </cell>
          <cell r="AA6">
            <v>1778</v>
          </cell>
          <cell r="AB6">
            <v>28951</v>
          </cell>
          <cell r="AC6">
            <v>61.2</v>
          </cell>
          <cell r="AD6">
            <v>61.2</v>
          </cell>
          <cell r="AE6">
            <v>61.3</v>
          </cell>
          <cell r="AJ6">
            <v>2010</v>
          </cell>
          <cell r="AK6">
            <v>7640.8786186021143</v>
          </cell>
          <cell r="AL6">
            <v>9353.311988066931</v>
          </cell>
          <cell r="AM6">
            <v>3782.4269628870284</v>
          </cell>
          <cell r="AN6">
            <v>6337.6137725308345</v>
          </cell>
          <cell r="AO6">
            <v>2624.0033004780653</v>
          </cell>
          <cell r="AP6">
            <v>6565.6818675641598</v>
          </cell>
          <cell r="BH6">
            <v>1936</v>
          </cell>
        </row>
        <row r="7">
          <cell r="A7">
            <v>2011</v>
          </cell>
          <cell r="B7">
            <v>17300.162940000002</v>
          </cell>
          <cell r="C7">
            <v>2759.9013880000002</v>
          </cell>
          <cell r="D7">
            <v>0</v>
          </cell>
          <cell r="E7">
            <v>524.37416000000007</v>
          </cell>
          <cell r="F7">
            <v>17152.39563219617</v>
          </cell>
          <cell r="G7">
            <v>2259.8194822805922</v>
          </cell>
          <cell r="H7">
            <v>49.87684055215901</v>
          </cell>
          <cell r="I7">
            <v>3502.8633919710751</v>
          </cell>
          <cell r="J7">
            <v>370.68195800000001</v>
          </cell>
          <cell r="K7">
            <v>103.870209</v>
          </cell>
          <cell r="L7">
            <v>-1024.1686229968486</v>
          </cell>
          <cell r="M7">
            <v>68.820339999999987</v>
          </cell>
          <cell r="O7">
            <v>47.928714000000014</v>
          </cell>
          <cell r="Q7">
            <v>2011</v>
          </cell>
          <cell r="R7">
            <v>4008700</v>
          </cell>
          <cell r="U7">
            <v>1577667</v>
          </cell>
          <cell r="V7">
            <v>524375</v>
          </cell>
          <cell r="W7">
            <v>19242</v>
          </cell>
          <cell r="X7">
            <v>552385</v>
          </cell>
          <cell r="Y7">
            <v>75012</v>
          </cell>
          <cell r="Z7">
            <v>33275</v>
          </cell>
          <cell r="AA7">
            <v>1838.5518638000001</v>
          </cell>
          <cell r="AB7">
            <v>29707.050009999999</v>
          </cell>
          <cell r="AC7">
            <v>61.9</v>
          </cell>
          <cell r="AD7">
            <v>61.8</v>
          </cell>
          <cell r="AE7">
            <v>61.9</v>
          </cell>
          <cell r="AJ7">
            <v>2011</v>
          </cell>
          <cell r="AK7">
            <v>7510.3203050748934</v>
          </cell>
          <cell r="AL7">
            <v>9201.0290918051451</v>
          </cell>
          <cell r="AM7">
            <v>3698.9469764435016</v>
          </cell>
          <cell r="AN7">
            <v>6536.1849681676485</v>
          </cell>
          <cell r="AO7">
            <v>2422.3364558454018</v>
          </cell>
          <cell r="AP7">
            <v>6790.788634542293</v>
          </cell>
          <cell r="BH7">
            <v>1937</v>
          </cell>
        </row>
        <row r="8">
          <cell r="A8">
            <v>2012</v>
          </cell>
          <cell r="B8">
            <v>17325.204108304322</v>
          </cell>
          <cell r="C8">
            <v>2255.6282153495104</v>
          </cell>
          <cell r="D8">
            <v>275.43760678670878</v>
          </cell>
          <cell r="E8">
            <v>739.8432986341594</v>
          </cell>
          <cell r="F8">
            <v>17291.77152494149</v>
          </cell>
          <cell r="G8">
            <v>2340.2143118717208</v>
          </cell>
          <cell r="H8">
            <v>51.283481211978305</v>
          </cell>
          <cell r="I8">
            <v>3543.3360797699388</v>
          </cell>
          <cell r="J8">
            <v>361.0783415112856</v>
          </cell>
          <cell r="K8">
            <v>102.23386653581944</v>
          </cell>
          <cell r="L8">
            <v>-1088.2496899765076</v>
          </cell>
          <cell r="M8">
            <v>313.738959764475</v>
          </cell>
          <cell r="O8">
            <v>-6.5696216915788161</v>
          </cell>
          <cell r="Q8">
            <v>2012</v>
          </cell>
          <cell r="R8">
            <v>4036761</v>
          </cell>
          <cell r="U8">
            <v>1603974</v>
          </cell>
          <cell r="V8">
            <v>547632</v>
          </cell>
          <cell r="W8">
            <v>20014</v>
          </cell>
          <cell r="X8">
            <v>559565</v>
          </cell>
          <cell r="Y8">
            <v>74550</v>
          </cell>
          <cell r="Z8">
            <v>31358</v>
          </cell>
          <cell r="AA8">
            <v>1907.9254449</v>
          </cell>
          <cell r="AB8">
            <v>30722.551596000001</v>
          </cell>
          <cell r="AC8">
            <v>62</v>
          </cell>
          <cell r="AD8">
            <v>62</v>
          </cell>
          <cell r="AE8">
            <v>62.2</v>
          </cell>
          <cell r="AJ8">
            <v>2012</v>
          </cell>
          <cell r="AK8">
            <v>8047.7341489250575</v>
          </cell>
          <cell r="AL8">
            <v>9845.7307122944731</v>
          </cell>
          <cell r="AM8">
            <v>3773.2063155431474</v>
          </cell>
          <cell r="AN8">
            <v>6468.7859063379328</v>
          </cell>
          <cell r="AO8">
            <v>2404.3881763822783</v>
          </cell>
          <cell r="AP8">
            <v>6721.1922802989357</v>
          </cell>
          <cell r="BH8">
            <v>1938</v>
          </cell>
        </row>
        <row r="9">
          <cell r="A9">
            <v>2013</v>
          </cell>
          <cell r="B9">
            <v>17600.074389490153</v>
          </cell>
          <cell r="C9">
            <v>1871.2620052311513</v>
          </cell>
          <cell r="D9">
            <v>565.48479583499375</v>
          </cell>
          <cell r="E9">
            <v>751.15466996591886</v>
          </cell>
          <cell r="F9">
            <v>16763.688066242066</v>
          </cell>
          <cell r="G9">
            <v>2320.819854064961</v>
          </cell>
          <cell r="H9">
            <v>50.386255067836501</v>
          </cell>
          <cell r="I9">
            <v>3428.2757282202601</v>
          </cell>
          <cell r="J9">
            <v>353.8567746810599</v>
          </cell>
          <cell r="K9">
            <v>100.62388438564906</v>
          </cell>
          <cell r="L9">
            <v>-1061.5215533275386</v>
          </cell>
          <cell r="M9">
            <v>187.90588499475012</v>
          </cell>
          <cell r="O9">
            <v>-6.673854973862527</v>
          </cell>
          <cell r="Q9">
            <v>2013</v>
          </cell>
          <cell r="R9">
            <v>4077129</v>
          </cell>
          <cell r="U9">
            <v>1634504</v>
          </cell>
          <cell r="V9">
            <v>571495</v>
          </cell>
          <cell r="W9">
            <v>20785</v>
          </cell>
          <cell r="X9">
            <v>566918</v>
          </cell>
          <cell r="Y9">
            <v>86412</v>
          </cell>
          <cell r="Z9">
            <v>35353</v>
          </cell>
          <cell r="AA9">
            <v>1971.5105748999999</v>
          </cell>
          <cell r="AB9">
            <v>31570.198701000001</v>
          </cell>
          <cell r="AC9">
            <v>62.2</v>
          </cell>
          <cell r="AD9">
            <v>62.2</v>
          </cell>
          <cell r="AE9">
            <v>62.4</v>
          </cell>
          <cell r="AJ9">
            <v>2013</v>
          </cell>
          <cell r="AK9">
            <v>8226.5132942936107</v>
          </cell>
          <cell r="AL9">
            <v>10041.067744341753</v>
          </cell>
          <cell r="AM9">
            <v>3791.2665220943582</v>
          </cell>
          <cell r="AN9">
            <v>6434.6371381608396</v>
          </cell>
          <cell r="AO9">
            <v>2395.4143996575754</v>
          </cell>
          <cell r="AP9">
            <v>6686.8804141299406</v>
          </cell>
          <cell r="BH9">
            <v>1939</v>
          </cell>
        </row>
        <row r="10">
          <cell r="A10">
            <v>2014</v>
          </cell>
          <cell r="B10">
            <v>18032.312239238134</v>
          </cell>
          <cell r="C10">
            <v>1640.5191637940648</v>
          </cell>
          <cell r="D10">
            <v>750.10375393242327</v>
          </cell>
          <cell r="E10">
            <v>745.13144768777215</v>
          </cell>
          <cell r="F10">
            <v>17773.774215876401</v>
          </cell>
          <cell r="G10">
            <v>2509.4939444121405</v>
          </cell>
          <cell r="H10">
            <v>54.099922161868022</v>
          </cell>
          <cell r="I10">
            <v>3626.6714212916381</v>
          </cell>
          <cell r="J10">
            <v>346.77963918743865</v>
          </cell>
          <cell r="K10">
            <v>98.893252467468344</v>
          </cell>
          <cell r="L10">
            <v>-1193.994395898661</v>
          </cell>
          <cell r="M10">
            <v>246.85452013103659</v>
          </cell>
          <cell r="O10">
            <v>-6.8377645828065887</v>
          </cell>
          <cell r="Q10">
            <v>2014</v>
          </cell>
          <cell r="R10">
            <v>4159078.9999999995</v>
          </cell>
          <cell r="U10">
            <v>1671350</v>
          </cell>
          <cell r="V10">
            <v>598619</v>
          </cell>
          <cell r="W10">
            <v>21552</v>
          </cell>
          <cell r="X10">
            <v>574201</v>
          </cell>
          <cell r="Y10">
            <v>90168</v>
          </cell>
          <cell r="Z10">
            <v>38809</v>
          </cell>
          <cell r="AA10">
            <v>2035.4208666</v>
          </cell>
          <cell r="AB10">
            <v>32340.018985999999</v>
          </cell>
          <cell r="AC10">
            <v>62.4</v>
          </cell>
          <cell r="AD10">
            <v>62.4</v>
          </cell>
          <cell r="AE10">
            <v>62.6</v>
          </cell>
          <cell r="AJ10">
            <v>2014</v>
          </cell>
          <cell r="AK10">
            <v>8258.9246779220666</v>
          </cell>
          <cell r="AL10">
            <v>10190.087061187403</v>
          </cell>
          <cell r="AM10">
            <v>3772.1033278674736</v>
          </cell>
          <cell r="AN10">
            <v>6389.918247333384</v>
          </cell>
          <cell r="AO10">
            <v>2381.5774291223888</v>
          </cell>
          <cell r="AP10">
            <v>6642.1957906880452</v>
          </cell>
          <cell r="BH10">
            <v>1940</v>
          </cell>
        </row>
        <row r="11">
          <cell r="A11">
            <v>2015</v>
          </cell>
          <cell r="B11">
            <v>18420.059895646358</v>
          </cell>
          <cell r="C11">
            <v>1434.6000417831328</v>
          </cell>
          <cell r="D11">
            <v>974.37978688974681</v>
          </cell>
          <cell r="E11">
            <v>720.8284745068155</v>
          </cell>
          <cell r="F11">
            <v>18138.331342286714</v>
          </cell>
          <cell r="G11">
            <v>2611.4051221567433</v>
          </cell>
          <cell r="H11">
            <v>55.412257898562295</v>
          </cell>
          <cell r="I11">
            <v>3660.5834947180101</v>
          </cell>
          <cell r="J11">
            <v>339.84404640368996</v>
          </cell>
          <cell r="K11">
            <v>97.192385717413615</v>
          </cell>
          <cell r="L11">
            <v>-1253.2759585788149</v>
          </cell>
          <cell r="M11">
            <v>174.53943999780407</v>
          </cell>
          <cell r="O11">
            <v>-6.9848042876951881</v>
          </cell>
          <cell r="Q11">
            <v>2015</v>
          </cell>
          <cell r="R11">
            <v>4242676</v>
          </cell>
          <cell r="U11">
            <v>1712742</v>
          </cell>
          <cell r="V11">
            <v>627918</v>
          </cell>
          <cell r="W11">
            <v>22318</v>
          </cell>
          <cell r="X11">
            <v>581301</v>
          </cell>
          <cell r="Y11">
            <v>98594</v>
          </cell>
          <cell r="Z11">
            <v>40695</v>
          </cell>
          <cell r="AA11">
            <v>2096.3056984999998</v>
          </cell>
          <cell r="AB11">
            <v>33053.714660999998</v>
          </cell>
          <cell r="AC11">
            <v>62.8</v>
          </cell>
          <cell r="AD11">
            <v>62.8</v>
          </cell>
          <cell r="AE11">
            <v>63</v>
          </cell>
          <cell r="AJ11">
            <v>2015</v>
          </cell>
          <cell r="AK11">
            <v>8522.4828388108417</v>
          </cell>
          <cell r="AL11">
            <v>10483.524025560706</v>
          </cell>
          <cell r="AM11">
            <v>3771.3612079860181</v>
          </cell>
          <cell r="AN11">
            <v>6342.4299396298302</v>
          </cell>
          <cell r="AO11">
            <v>2368.5223162615089</v>
          </cell>
          <cell r="AP11">
            <v>6594.4598636979044</v>
          </cell>
          <cell r="BH11">
            <v>1941</v>
          </cell>
        </row>
        <row r="12">
          <cell r="A12">
            <v>2016</v>
          </cell>
          <cell r="B12">
            <v>18796.303316065299</v>
          </cell>
          <cell r="C12">
            <v>1237.8108858305434</v>
          </cell>
          <cell r="D12">
            <v>1229.7407569316558</v>
          </cell>
          <cell r="E12">
            <v>684.86806446574485</v>
          </cell>
          <cell r="F12">
            <v>18628.165803477099</v>
          </cell>
          <cell r="G12">
            <v>2741.7796622712681</v>
          </cell>
          <cell r="H12">
            <v>56.68693412252135</v>
          </cell>
          <cell r="I12">
            <v>3690.1453513310221</v>
          </cell>
          <cell r="J12">
            <v>339.84404640368996</v>
          </cell>
          <cell r="K12">
            <v>97.1923857174136</v>
          </cell>
          <cell r="L12">
            <v>-1336.641161355755</v>
          </cell>
          <cell r="M12">
            <v>102.02105499780164</v>
          </cell>
          <cell r="O12">
            <v>-7.1274811807867158</v>
          </cell>
          <cell r="Q12">
            <v>2016</v>
          </cell>
          <cell r="R12">
            <v>4315226</v>
          </cell>
          <cell r="U12">
            <v>1756757</v>
          </cell>
          <cell r="V12">
            <v>658140</v>
          </cell>
          <cell r="W12">
            <v>23081</v>
          </cell>
          <cell r="X12">
            <v>588155</v>
          </cell>
          <cell r="Y12">
            <v>98579</v>
          </cell>
          <cell r="Z12">
            <v>41696</v>
          </cell>
          <cell r="AA12">
            <v>2158.7609407</v>
          </cell>
          <cell r="AB12">
            <v>33734.823571000001</v>
          </cell>
          <cell r="AC12">
            <v>62.9</v>
          </cell>
          <cell r="AD12">
            <v>62.8</v>
          </cell>
          <cell r="AE12">
            <v>63</v>
          </cell>
          <cell r="AJ12">
            <v>2016</v>
          </cell>
          <cell r="AK12">
            <v>8352.7952669782007</v>
          </cell>
          <cell r="AL12">
            <v>10309.190454813759</v>
          </cell>
          <cell r="AM12">
            <v>3727.4239790455113</v>
          </cell>
          <cell r="AN12">
            <v>6288.0807422882781</v>
          </cell>
          <cell r="AO12">
            <v>2353.1391772970346</v>
          </cell>
          <cell r="AP12">
            <v>6539.8857691194353</v>
          </cell>
          <cell r="BH12">
            <v>1942</v>
          </cell>
          <cell r="BI12">
            <v>61.516180387913096</v>
          </cell>
          <cell r="BJ12">
            <v>21940.295357905095</v>
          </cell>
          <cell r="BK12">
            <v>9278.0023994741168</v>
          </cell>
          <cell r="BL12">
            <v>0.57201573295596442</v>
          </cell>
        </row>
        <row r="13">
          <cell r="A13">
            <v>2017</v>
          </cell>
          <cell r="B13">
            <v>19245.450990995123</v>
          </cell>
          <cell r="C13">
            <v>1240.7016266314056</v>
          </cell>
          <cell r="D13">
            <v>1292.4721129012914</v>
          </cell>
          <cell r="E13">
            <v>656.3357281209627</v>
          </cell>
          <cell r="F13">
            <v>18888.546630564178</v>
          </cell>
          <cell r="G13">
            <v>2835.5741624777979</v>
          </cell>
          <cell r="H13">
            <v>57.944265683399585</v>
          </cell>
          <cell r="I13">
            <v>3715.9131979312087</v>
          </cell>
          <cell r="J13">
            <v>339.84404640368996</v>
          </cell>
          <cell r="K13">
            <v>97.1923857174136</v>
          </cell>
          <cell r="L13">
            <v>-1362.8834145310007</v>
          </cell>
          <cell r="M13">
            <v>22.710655361733803</v>
          </cell>
          <cell r="O13">
            <v>-7.2978027616334238</v>
          </cell>
          <cell r="Q13">
            <v>2017</v>
          </cell>
          <cell r="R13">
            <v>4389016</v>
          </cell>
          <cell r="U13">
            <v>1799567</v>
          </cell>
          <cell r="V13">
            <v>690536</v>
          </cell>
          <cell r="W13">
            <v>23846</v>
          </cell>
          <cell r="X13">
            <v>594715</v>
          </cell>
          <cell r="Y13">
            <v>99391</v>
          </cell>
          <cell r="Z13">
            <v>46121</v>
          </cell>
          <cell r="AA13">
            <v>2221.7236773</v>
          </cell>
          <cell r="AB13">
            <v>34346.570606000001</v>
          </cell>
          <cell r="AC13">
            <v>62.7</v>
          </cell>
          <cell r="AD13">
            <v>62.7</v>
          </cell>
          <cell r="AE13">
            <v>62.8</v>
          </cell>
          <cell r="AJ13">
            <v>2017</v>
          </cell>
          <cell r="AK13">
            <v>8032.8894328647311</v>
          </cell>
          <cell r="AL13">
            <v>10051.58655227131</v>
          </cell>
          <cell r="AM13">
            <v>3682.5864169947527</v>
          </cell>
          <cell r="AN13">
            <v>6234.7259896251817</v>
          </cell>
          <cell r="AO13">
            <v>2338.6101068359994</v>
          </cell>
          <cell r="AP13">
            <v>6486.7480329783293</v>
          </cell>
          <cell r="BH13">
            <v>1943</v>
          </cell>
          <cell r="BI13">
            <v>61.570778468144937</v>
          </cell>
          <cell r="BJ13">
            <v>21675.975980167252</v>
          </cell>
          <cell r="BK13">
            <v>9166.2283426132271</v>
          </cell>
          <cell r="BL13">
            <v>0.54792034809705681</v>
          </cell>
        </row>
        <row r="14">
          <cell r="A14">
            <v>2018</v>
          </cell>
          <cell r="B14">
            <v>19863.115109580045</v>
          </cell>
          <cell r="C14">
            <v>1228.3374796041396</v>
          </cell>
          <cell r="D14">
            <v>1234.0553717854905</v>
          </cell>
          <cell r="E14">
            <v>673.22574158578482</v>
          </cell>
          <cell r="F14">
            <v>19228.528227893556</v>
          </cell>
          <cell r="G14">
            <v>2957.8387009909748</v>
          </cell>
          <cell r="H14">
            <v>59.321127194378455</v>
          </cell>
          <cell r="I14">
            <v>3746.2528740367693</v>
          </cell>
          <cell r="J14">
            <v>339.84404640368996</v>
          </cell>
          <cell r="K14">
            <v>97.1923857174136</v>
          </cell>
          <cell r="L14">
            <v>-1387.1005699311415</v>
          </cell>
          <cell r="M14">
            <v>-53.567372998269079</v>
          </cell>
          <cell r="O14">
            <v>-7.5320245847426825</v>
          </cell>
          <cell r="Q14">
            <v>2018</v>
          </cell>
          <cell r="R14">
            <v>4438612</v>
          </cell>
          <cell r="U14">
            <v>1837960</v>
          </cell>
          <cell r="V14">
            <v>724401</v>
          </cell>
          <cell r="W14">
            <v>24612</v>
          </cell>
          <cell r="X14">
            <v>600964</v>
          </cell>
          <cell r="Y14">
            <v>92895</v>
          </cell>
          <cell r="Z14">
            <v>45750</v>
          </cell>
          <cell r="AA14">
            <v>2282.6537133000002</v>
          </cell>
          <cell r="AB14">
            <v>34942.860923</v>
          </cell>
          <cell r="AC14">
            <v>62.8</v>
          </cell>
          <cell r="AD14">
            <v>62.8</v>
          </cell>
          <cell r="AE14">
            <v>62.9</v>
          </cell>
          <cell r="AJ14">
            <v>2018</v>
          </cell>
          <cell r="AK14">
            <v>7883.8874032863323</v>
          </cell>
          <cell r="AL14">
            <v>9961.1420210905835</v>
          </cell>
          <cell r="AM14">
            <v>3666.0389285119923</v>
          </cell>
          <cell r="AN14">
            <v>6191.652160753576</v>
          </cell>
          <cell r="AO14">
            <v>2328.6762885586454</v>
          </cell>
          <cell r="AP14">
            <v>6444.0023114319956</v>
          </cell>
          <cell r="BH14">
            <v>1944</v>
          </cell>
          <cell r="BI14">
            <v>61.596693074174212</v>
          </cell>
          <cell r="BJ14">
            <v>21063.670845365577</v>
          </cell>
          <cell r="BK14">
            <v>8907.2998087339693</v>
          </cell>
          <cell r="BL14">
            <v>0.54631397833197826</v>
          </cell>
        </row>
        <row r="15">
          <cell r="A15">
            <v>2019</v>
          </cell>
          <cell r="B15">
            <v>20313.40876939852</v>
          </cell>
          <cell r="C15">
            <v>1222.8033296868618</v>
          </cell>
          <cell r="D15">
            <v>1160.6158923902735</v>
          </cell>
          <cell r="E15">
            <v>672.93868027644191</v>
          </cell>
          <cell r="F15">
            <v>19486.06823815473</v>
          </cell>
          <cell r="G15">
            <v>3065.4036348125278</v>
          </cell>
          <cell r="H15">
            <v>60.643614765872066</v>
          </cell>
          <cell r="I15">
            <v>3769.7731007831048</v>
          </cell>
          <cell r="J15">
            <v>339.84404640368996</v>
          </cell>
          <cell r="K15">
            <v>97.192385717413615</v>
          </cell>
          <cell r="L15">
            <v>-1415.329882940583</v>
          </cell>
          <cell r="M15">
            <v>-129.89321698174643</v>
          </cell>
          <cell r="O15">
            <v>-7.7027826182447754</v>
          </cell>
          <cell r="Q15">
            <v>2019</v>
          </cell>
          <cell r="R15">
            <v>4502084</v>
          </cell>
          <cell r="U15">
            <v>1872591</v>
          </cell>
          <cell r="V15">
            <v>757310</v>
          </cell>
          <cell r="W15">
            <v>25384</v>
          </cell>
          <cell r="X15">
            <v>606954</v>
          </cell>
          <cell r="Y15">
            <v>94909</v>
          </cell>
          <cell r="Z15">
            <v>45365</v>
          </cell>
          <cell r="AA15">
            <v>2350.6480538999999</v>
          </cell>
          <cell r="AB15">
            <v>35563.930717000003</v>
          </cell>
          <cell r="AC15">
            <v>63</v>
          </cell>
          <cell r="AD15">
            <v>63</v>
          </cell>
          <cell r="AE15">
            <v>63</v>
          </cell>
          <cell r="AJ15">
            <v>2019</v>
          </cell>
          <cell r="AK15">
            <v>7933.12554164229</v>
          </cell>
          <cell r="AL15">
            <v>9982.5895737266856</v>
          </cell>
          <cell r="AM15">
            <v>3645.4019260554364</v>
          </cell>
          <cell r="AN15">
            <v>6139.5503804366999</v>
          </cell>
          <cell r="AO15">
            <v>2314.5699886680018</v>
          </cell>
          <cell r="AP15">
            <v>6392.367842760088</v>
          </cell>
          <cell r="BH15">
            <v>1945</v>
          </cell>
          <cell r="BI15">
            <v>61.887233658360422</v>
          </cell>
          <cell r="BJ15">
            <v>20206.504428937827</v>
          </cell>
          <cell r="BK15">
            <v>8544.8255603870839</v>
          </cell>
          <cell r="BL15">
            <v>0.46725352112676055</v>
          </cell>
        </row>
        <row r="16">
          <cell r="A16">
            <v>2020</v>
          </cell>
          <cell r="B16">
            <v>20818.725256775964</v>
          </cell>
          <cell r="C16">
            <v>1227.7040890839153</v>
          </cell>
          <cell r="D16">
            <v>1094.1148603404106</v>
          </cell>
          <cell r="E16">
            <v>654.23974215690566</v>
          </cell>
          <cell r="F16">
            <v>19717.134903580489</v>
          </cell>
          <cell r="G16">
            <v>3169.4565644878153</v>
          </cell>
          <cell r="H16">
            <v>61.916391087985851</v>
          </cell>
          <cell r="I16">
            <v>3786.8321067158909</v>
          </cell>
          <cell r="J16">
            <v>339.84404640368996</v>
          </cell>
          <cell r="K16">
            <v>97.1923857174136</v>
          </cell>
          <cell r="L16">
            <v>-1440.6459006452571</v>
          </cell>
          <cell r="M16">
            <v>-205.55481482590659</v>
          </cell>
          <cell r="O16">
            <v>-7.8944059927353072</v>
          </cell>
          <cell r="Q16">
            <v>2020</v>
          </cell>
          <cell r="R16">
            <v>4580870</v>
          </cell>
          <cell r="U16">
            <v>1906053</v>
          </cell>
          <cell r="V16">
            <v>789318</v>
          </cell>
          <cell r="W16">
            <v>26166</v>
          </cell>
          <cell r="X16">
            <v>612782</v>
          </cell>
          <cell r="Y16">
            <v>93515</v>
          </cell>
          <cell r="Z16">
            <v>45122</v>
          </cell>
          <cell r="AA16">
            <v>2417.6073959</v>
          </cell>
          <cell r="AB16">
            <v>36228.942797999996</v>
          </cell>
          <cell r="AC16">
            <v>63.1</v>
          </cell>
          <cell r="AD16">
            <v>63.1</v>
          </cell>
          <cell r="AE16">
            <v>63</v>
          </cell>
          <cell r="AJ16">
            <v>2020</v>
          </cell>
          <cell r="AK16">
            <v>7886.6614450647967</v>
          </cell>
          <cell r="AL16">
            <v>9946.9815076166851</v>
          </cell>
          <cell r="AM16">
            <v>3616.6638685048065</v>
          </cell>
          <cell r="AN16">
            <v>6080.3322436850358</v>
          </cell>
          <cell r="AO16">
            <v>2300.7372488213141</v>
          </cell>
          <cell r="AP16">
            <v>6332.5498384417224</v>
          </cell>
          <cell r="BH16">
            <v>1946</v>
          </cell>
          <cell r="BI16">
            <v>61.553039242590557</v>
          </cell>
          <cell r="BJ16">
            <v>19889.507356241225</v>
          </cell>
          <cell r="BK16">
            <v>8410.7754232705083</v>
          </cell>
          <cell r="BL16">
            <v>0.47156284302963775</v>
          </cell>
        </row>
        <row r="17">
          <cell r="A17">
            <v>2021</v>
          </cell>
          <cell r="B17">
            <v>21389.564584006992</v>
          </cell>
          <cell r="C17">
            <v>1456.9215903231818</v>
          </cell>
          <cell r="D17">
            <v>1138.8992832802924</v>
          </cell>
          <cell r="E17">
            <v>634.40977582399069</v>
          </cell>
          <cell r="F17">
            <v>19973.222713109819</v>
          </cell>
          <cell r="G17">
            <v>3276.0953285290452</v>
          </cell>
          <cell r="H17">
            <v>63.265275115840737</v>
          </cell>
          <cell r="I17">
            <v>3805.5806975310657</v>
          </cell>
          <cell r="J17">
            <v>339.84404640368996</v>
          </cell>
          <cell r="K17">
            <v>97.1923857174136</v>
          </cell>
          <cell r="L17">
            <v>-1444.3951492567335</v>
          </cell>
          <cell r="M17">
            <v>-279.49164512134615</v>
          </cell>
          <cell r="O17">
            <v>-8.1108754897044353</v>
          </cell>
          <cell r="Q17">
            <v>2021</v>
          </cell>
          <cell r="R17">
            <v>4658745</v>
          </cell>
          <cell r="U17">
            <v>1938041</v>
          </cell>
          <cell r="V17">
            <v>820624</v>
          </cell>
          <cell r="W17">
            <v>26961</v>
          </cell>
          <cell r="X17">
            <v>618559</v>
          </cell>
          <cell r="Y17">
            <v>94900</v>
          </cell>
          <cell r="Z17">
            <v>45160</v>
          </cell>
          <cell r="AA17">
            <v>2489.2789188000002</v>
          </cell>
          <cell r="AB17">
            <v>36912.547330000001</v>
          </cell>
          <cell r="AC17">
            <v>63</v>
          </cell>
          <cell r="AD17">
            <v>63.1</v>
          </cell>
          <cell r="AE17">
            <v>62.9</v>
          </cell>
          <cell r="AJ17">
            <v>2021</v>
          </cell>
          <cell r="AK17">
            <v>7836.1044588730829</v>
          </cell>
          <cell r="AL17">
            <v>9853.922831336622</v>
          </cell>
          <cell r="AM17">
            <v>3595.8262581027184</v>
          </cell>
          <cell r="AN17">
            <v>6030.9730651988484</v>
          </cell>
          <cell r="AO17">
            <v>2289.5083378096319</v>
          </cell>
          <cell r="AP17">
            <v>6283.2869786240099</v>
          </cell>
          <cell r="BH17">
            <v>1947</v>
          </cell>
          <cell r="BI17">
            <v>61.485191064307564</v>
          </cell>
          <cell r="BJ17">
            <v>19150.389459735688</v>
          </cell>
          <cell r="BK17">
            <v>8098.2209427857297</v>
          </cell>
          <cell r="BL17">
            <v>0.4495076593493102</v>
          </cell>
        </row>
        <row r="18">
          <cell r="A18">
            <v>2022</v>
          </cell>
          <cell r="B18">
            <v>21904.142487550471</v>
          </cell>
          <cell r="C18">
            <v>1519.2921951609874</v>
          </cell>
          <cell r="D18">
            <v>1338.8288460693554</v>
          </cell>
          <cell r="E18">
            <v>621.80022351381547</v>
          </cell>
          <cell r="F18">
            <v>20248.699242999141</v>
          </cell>
          <cell r="G18">
            <v>3383.1064985251251</v>
          </cell>
          <cell r="H18">
            <v>64.638987442664771</v>
          </cell>
          <cell r="I18">
            <v>3823.1237449107343</v>
          </cell>
          <cell r="J18">
            <v>339.84404640368996</v>
          </cell>
          <cell r="K18">
            <v>97.1923857174136</v>
          </cell>
          <cell r="L18">
            <v>-1466.2568881415068</v>
          </cell>
          <cell r="M18">
            <v>-340.80924922807827</v>
          </cell>
          <cell r="O18">
            <v>-8.3060106282390844</v>
          </cell>
          <cell r="Q18">
            <v>2022</v>
          </cell>
          <cell r="R18">
            <v>4727229</v>
          </cell>
          <cell r="U18">
            <v>1970857</v>
          </cell>
          <cell r="V18">
            <v>851889</v>
          </cell>
          <cell r="W18">
            <v>27771</v>
          </cell>
          <cell r="X18">
            <v>624356</v>
          </cell>
          <cell r="Y18">
            <v>98086</v>
          </cell>
          <cell r="Z18">
            <v>46272</v>
          </cell>
          <cell r="AA18">
            <v>2563.6043260000001</v>
          </cell>
          <cell r="AB18">
            <v>37567.475659000003</v>
          </cell>
          <cell r="AC18">
            <v>63.2</v>
          </cell>
          <cell r="AD18">
            <v>63.2</v>
          </cell>
          <cell r="AE18">
            <v>63.1</v>
          </cell>
          <cell r="AJ18">
            <v>2022</v>
          </cell>
          <cell r="AK18">
            <v>7871.7568634682102</v>
          </cell>
          <cell r="AL18">
            <v>9890.5793322146656</v>
          </cell>
          <cell r="AM18">
            <v>3592.3174472021128</v>
          </cell>
          <cell r="AN18">
            <v>5988.3320362897357</v>
          </cell>
          <cell r="AO18">
            <v>2278.5541141180779</v>
          </cell>
          <cell r="AP18">
            <v>6241.4872606679846</v>
          </cell>
          <cell r="BH18">
            <v>1948</v>
          </cell>
          <cell r="BI18">
            <v>61.405633058017727</v>
          </cell>
          <cell r="BJ18">
            <v>18320.285839498803</v>
          </cell>
          <cell r="BK18">
            <v>7747.1908743780568</v>
          </cell>
          <cell r="BL18">
            <v>0.42230308219178081</v>
          </cell>
        </row>
        <row r="19">
          <cell r="A19">
            <v>2023</v>
          </cell>
          <cell r="B19">
            <v>22502.082522767403</v>
          </cell>
          <cell r="C19">
            <v>1471.9179112908466</v>
          </cell>
          <cell r="D19">
            <v>1468.6247337979778</v>
          </cell>
          <cell r="E19">
            <v>599.08048117358578</v>
          </cell>
          <cell r="F19">
            <v>20548.928331367752</v>
          </cell>
          <cell r="G19">
            <v>3495.7525078874032</v>
          </cell>
          <cell r="H19">
            <v>66.117984947368427</v>
          </cell>
          <cell r="I19">
            <v>3844.6398398347742</v>
          </cell>
          <cell r="J19">
            <v>339.84404640368996</v>
          </cell>
          <cell r="K19">
            <v>97.1923857174136</v>
          </cell>
          <cell r="L19">
            <v>-1499.5615407380201</v>
          </cell>
          <cell r="M19">
            <v>-390.43534819179354</v>
          </cell>
          <cell r="O19">
            <v>-8.53275716130746</v>
          </cell>
          <cell r="Q19">
            <v>2023</v>
          </cell>
          <cell r="R19">
            <v>4802392</v>
          </cell>
          <cell r="U19">
            <v>2004243</v>
          </cell>
          <cell r="V19">
            <v>884141</v>
          </cell>
          <cell r="W19">
            <v>28599</v>
          </cell>
          <cell r="X19">
            <v>630223</v>
          </cell>
          <cell r="Y19">
            <v>98991</v>
          </cell>
          <cell r="Z19">
            <v>48414</v>
          </cell>
          <cell r="AA19">
            <v>2637.9993516999998</v>
          </cell>
          <cell r="AB19">
            <v>38226.653564</v>
          </cell>
          <cell r="AC19">
            <v>63.3</v>
          </cell>
          <cell r="AD19">
            <v>63.3</v>
          </cell>
          <cell r="AE19">
            <v>63.1</v>
          </cell>
          <cell r="AJ19">
            <v>2023</v>
          </cell>
          <cell r="AK19">
            <v>7877.2151744818366</v>
          </cell>
          <cell r="AL19">
            <v>9974.3507225780577</v>
          </cell>
          <cell r="AM19">
            <v>3589.2500189154089</v>
          </cell>
          <cell r="AN19">
            <v>5956.8135876245697</v>
          </cell>
          <cell r="AO19">
            <v>2271.1820140360228</v>
          </cell>
          <cell r="AP19">
            <v>6211.1569003462464</v>
          </cell>
          <cell r="BH19">
            <v>1949</v>
          </cell>
          <cell r="BI19">
            <v>61.670427346241667</v>
          </cell>
          <cell r="BJ19">
            <v>17819.634242800101</v>
          </cell>
          <cell r="BK19">
            <v>7535.4778304240926</v>
          </cell>
          <cell r="BL19">
            <v>0.39549575469676845</v>
          </cell>
        </row>
        <row r="20">
          <cell r="A20">
            <v>2024</v>
          </cell>
          <cell r="B20">
            <v>23111.426699392719</v>
          </cell>
          <cell r="C20">
            <v>1462.4031223080308</v>
          </cell>
          <cell r="D20">
            <v>1634.5927284276322</v>
          </cell>
          <cell r="E20">
            <v>574.59409351496072</v>
          </cell>
          <cell r="F20">
            <v>20883.602096803341</v>
          </cell>
          <cell r="G20">
            <v>3615.3305525394521</v>
          </cell>
          <cell r="H20">
            <v>67.699970770361134</v>
          </cell>
          <cell r="I20">
            <v>3870.4142487277677</v>
          </cell>
          <cell r="J20">
            <v>339.84404640368996</v>
          </cell>
          <cell r="K20">
            <v>97.1923857174136</v>
          </cell>
          <cell r="L20">
            <v>-1532.3886554584578</v>
          </cell>
          <cell r="M20">
            <v>-433.30517575137372</v>
          </cell>
          <cell r="O20">
            <v>-8.763828343713632</v>
          </cell>
          <cell r="Q20">
            <v>2024</v>
          </cell>
          <cell r="R20">
            <v>4872987</v>
          </cell>
          <cell r="U20">
            <v>2037467</v>
          </cell>
          <cell r="V20">
            <v>916965</v>
          </cell>
          <cell r="W20">
            <v>29445</v>
          </cell>
          <cell r="X20">
            <v>636224</v>
          </cell>
          <cell r="Y20">
            <v>100756</v>
          </cell>
          <cell r="Z20">
            <v>48765</v>
          </cell>
          <cell r="AA20">
            <v>2717.1303662</v>
          </cell>
          <cell r="AB20">
            <v>38872.552013</v>
          </cell>
          <cell r="AC20">
            <v>63.4</v>
          </cell>
          <cell r="AD20">
            <v>63.4</v>
          </cell>
          <cell r="AE20">
            <v>63.2</v>
          </cell>
          <cell r="AJ20">
            <v>2024</v>
          </cell>
          <cell r="AK20">
            <v>7941.1638464558491</v>
          </cell>
          <cell r="AL20">
            <v>10044.588736402138</v>
          </cell>
          <cell r="AM20">
            <v>3595.1640881983226</v>
          </cell>
          <cell r="AN20">
            <v>5937.4658586451487</v>
          </cell>
          <cell r="AO20">
            <v>2266.1455884228612</v>
          </cell>
          <cell r="AP20">
            <v>6194.0853825428994</v>
          </cell>
          <cell r="BH20">
            <v>1950</v>
          </cell>
          <cell r="BI20">
            <v>62.165185779314797</v>
          </cell>
          <cell r="BJ20">
            <v>18386.156623368508</v>
          </cell>
          <cell r="BK20">
            <v>7775.045982106958</v>
          </cell>
          <cell r="BL20">
            <v>0.33362673305486401</v>
          </cell>
        </row>
        <row r="21">
          <cell r="A21">
            <v>2025</v>
          </cell>
          <cell r="B21">
            <v>23635.426833846501</v>
          </cell>
          <cell r="C21">
            <v>1464.9151388039718</v>
          </cell>
          <cell r="D21">
            <v>1835.2040991957642</v>
          </cell>
          <cell r="E21">
            <v>547.16890037804853</v>
          </cell>
          <cell r="F21">
            <v>21226.096883706214</v>
          </cell>
          <cell r="G21">
            <v>3735.4107999483458</v>
          </cell>
          <cell r="H21">
            <v>69.264765019129896</v>
          </cell>
          <cell r="I21">
            <v>3894.2433068656828</v>
          </cell>
          <cell r="J21">
            <v>339.8440464036899</v>
          </cell>
          <cell r="K21">
            <v>97.192385717413586</v>
          </cell>
          <cell r="L21">
            <v>-1567.7481656517168</v>
          </cell>
          <cell r="M21">
            <v>-467.68112247287831</v>
          </cell>
          <cell r="O21">
            <v>-8.9625373108521718</v>
          </cell>
          <cell r="Q21">
            <v>2025</v>
          </cell>
          <cell r="R21">
            <v>4938285</v>
          </cell>
          <cell r="U21">
            <v>2072148</v>
          </cell>
          <cell r="V21">
            <v>951137</v>
          </cell>
          <cell r="W21">
            <v>30308</v>
          </cell>
          <cell r="X21">
            <v>642434</v>
          </cell>
          <cell r="Y21">
            <v>104955</v>
          </cell>
          <cell r="Z21">
            <v>52530</v>
          </cell>
          <cell r="AA21">
            <v>2793.3214066999999</v>
          </cell>
          <cell r="AB21">
            <v>39562.753743000001</v>
          </cell>
          <cell r="AC21">
            <v>63.6</v>
          </cell>
          <cell r="AD21">
            <v>63.7</v>
          </cell>
          <cell r="AE21">
            <v>63.4</v>
          </cell>
          <cell r="AJ21">
            <v>2025</v>
          </cell>
          <cell r="AK21">
            <v>8022.1409924556283</v>
          </cell>
          <cell r="AL21">
            <v>10229.291760289609</v>
          </cell>
          <cell r="AM21">
            <v>3612.2512373059003</v>
          </cell>
          <cell r="AN21">
            <v>5915.3112475418038</v>
          </cell>
          <cell r="AO21">
            <v>2261.2294430719894</v>
          </cell>
          <cell r="AP21">
            <v>6173.3070633175057</v>
          </cell>
          <cell r="BH21">
            <v>1951</v>
          </cell>
          <cell r="BI21">
            <v>62.523724499697792</v>
          </cell>
          <cell r="BJ21">
            <v>18698.80470331206</v>
          </cell>
          <cell r="BK21">
            <v>7907.2570389130879</v>
          </cell>
          <cell r="BL21">
            <v>0.24661058771993058</v>
          </cell>
        </row>
        <row r="22">
          <cell r="A22">
            <v>2026</v>
          </cell>
          <cell r="B22">
            <v>24221.452913341094</v>
          </cell>
          <cell r="C22">
            <v>1488.721703992401</v>
          </cell>
          <cell r="D22">
            <v>2033.4267184208663</v>
          </cell>
          <cell r="E22">
            <v>517.61035306123847</v>
          </cell>
          <cell r="F22">
            <v>21645.148494564244</v>
          </cell>
          <cell r="G22">
            <v>3870.8184861383934</v>
          </cell>
          <cell r="H22">
            <v>70.940426882933508</v>
          </cell>
          <cell r="I22">
            <v>3924.2056366753172</v>
          </cell>
          <cell r="J22">
            <v>339.8440464036899</v>
          </cell>
          <cell r="K22">
            <v>97.192385717413586</v>
          </cell>
          <cell r="L22">
            <v>-1604.685716423357</v>
          </cell>
          <cell r="M22">
            <v>-494.08247129279653</v>
          </cell>
          <cell r="O22">
            <v>-9.1847656888149913</v>
          </cell>
          <cell r="Q22">
            <v>2026</v>
          </cell>
          <cell r="R22">
            <v>4990137</v>
          </cell>
          <cell r="U22">
            <v>2109947</v>
          </cell>
          <cell r="V22">
            <v>987996</v>
          </cell>
          <cell r="W22">
            <v>31185</v>
          </cell>
          <cell r="X22">
            <v>648932</v>
          </cell>
          <cell r="Y22">
            <v>110149</v>
          </cell>
          <cell r="Z22">
            <v>55659</v>
          </cell>
          <cell r="AA22">
            <v>2870.6558957000002</v>
          </cell>
          <cell r="AB22">
            <v>40290.362354999997</v>
          </cell>
          <cell r="AC22">
            <v>63.7</v>
          </cell>
          <cell r="AD22">
            <v>63.8</v>
          </cell>
          <cell r="AE22">
            <v>63.6</v>
          </cell>
          <cell r="AJ22">
            <v>2026</v>
          </cell>
          <cell r="AK22">
            <v>8106.0689325744424</v>
          </cell>
          <cell r="AL22">
            <v>10367.690263021675</v>
          </cell>
          <cell r="AM22">
            <v>3630.3268616167834</v>
          </cell>
          <cell r="AN22">
            <v>5900.974181535511</v>
          </cell>
          <cell r="AO22">
            <v>2258.5487199523668</v>
          </cell>
          <cell r="AP22">
            <v>6160.4940645738388</v>
          </cell>
          <cell r="BH22">
            <v>1952</v>
          </cell>
          <cell r="BI22">
            <v>63.118104828076802</v>
          </cell>
          <cell r="BJ22">
            <v>19301.753138280583</v>
          </cell>
          <cell r="BK22">
            <v>8162.2288583504014</v>
          </cell>
          <cell r="BL22">
            <v>0.13560683645372762</v>
          </cell>
        </row>
        <row r="23">
          <cell r="A23">
            <v>2027</v>
          </cell>
          <cell r="B23">
            <v>24784.351900151498</v>
          </cell>
          <cell r="C23">
            <v>1513.8516599105608</v>
          </cell>
          <cell r="D23">
            <v>2248.4928697328746</v>
          </cell>
          <cell r="E23">
            <v>486.15122975875886</v>
          </cell>
          <cell r="F23">
            <v>22109.049777697517</v>
          </cell>
          <cell r="G23">
            <v>4012.3177550186238</v>
          </cell>
          <cell r="H23">
            <v>72.649914793819732</v>
          </cell>
          <cell r="I23">
            <v>3956.796123211328</v>
          </cell>
          <cell r="J23">
            <v>339.8440464036899</v>
          </cell>
          <cell r="K23">
            <v>97.1923857174136</v>
          </cell>
          <cell r="L23">
            <v>-1647.0140314058422</v>
          </cell>
          <cell r="M23">
            <v>-514.26881989285823</v>
          </cell>
          <cell r="O23">
            <v>-9.3982246407885093</v>
          </cell>
          <cell r="Q23">
            <v>2027</v>
          </cell>
          <cell r="R23">
            <v>5040038</v>
          </cell>
          <cell r="U23">
            <v>2150310</v>
          </cell>
          <cell r="V23">
            <v>1026367</v>
          </cell>
          <cell r="W23">
            <v>32073</v>
          </cell>
          <cell r="X23">
            <v>655783</v>
          </cell>
          <cell r="Y23">
            <v>113381</v>
          </cell>
          <cell r="Z23">
            <v>57182</v>
          </cell>
          <cell r="AA23">
            <v>2947.3387432</v>
          </cell>
          <cell r="AB23">
            <v>41023.699673000003</v>
          </cell>
          <cell r="AC23">
            <v>63.9</v>
          </cell>
          <cell r="AD23">
            <v>63.9</v>
          </cell>
          <cell r="AE23">
            <v>63.7</v>
          </cell>
          <cell r="AJ23">
            <v>2027</v>
          </cell>
          <cell r="AK23">
            <v>8211.9786350701816</v>
          </cell>
          <cell r="AL23">
            <v>10511.427143666018</v>
          </cell>
          <cell r="AM23">
            <v>3652.6108033555788</v>
          </cell>
          <cell r="AN23">
            <v>5890.5408007891301</v>
          </cell>
          <cell r="AO23">
            <v>2257.3986852436074</v>
          </cell>
          <cell r="AP23">
            <v>6151.5631025818311</v>
          </cell>
          <cell r="BH23">
            <v>1953</v>
          </cell>
          <cell r="BI23">
            <v>63.453154202616552</v>
          </cell>
          <cell r="BJ23">
            <v>19563.746364474257</v>
          </cell>
          <cell r="BK23">
            <v>8273.0192438770518</v>
          </cell>
          <cell r="BL23">
            <v>0.13783635013697226</v>
          </cell>
        </row>
        <row r="24">
          <cell r="A24">
            <v>2028</v>
          </cell>
          <cell r="B24">
            <v>25217.170942370878</v>
          </cell>
          <cell r="C24">
            <v>1545.5325498983368</v>
          </cell>
          <cell r="D24">
            <v>2458.571410327505</v>
          </cell>
          <cell r="E24">
            <v>496.16975678201061</v>
          </cell>
          <cell r="F24">
            <v>22596.935151506899</v>
          </cell>
          <cell r="G24">
            <v>4158.1142416331122</v>
          </cell>
          <cell r="H24">
            <v>74.413010912251082</v>
          </cell>
          <cell r="I24">
            <v>3993.9407403610148</v>
          </cell>
          <cell r="J24">
            <v>339.8440464036899</v>
          </cell>
          <cell r="K24">
            <v>97.1923857174136</v>
          </cell>
          <cell r="L24">
            <v>-1690.1808903755507</v>
          </cell>
          <cell r="M24">
            <v>-529.19630560534927</v>
          </cell>
          <cell r="O24">
            <v>-9.5623559370020885</v>
          </cell>
          <cell r="Q24">
            <v>2028</v>
          </cell>
          <cell r="R24">
            <v>5061710</v>
          </cell>
          <cell r="U24">
            <v>2191137</v>
          </cell>
          <cell r="V24">
            <v>1065254</v>
          </cell>
          <cell r="W24">
            <v>32969</v>
          </cell>
          <cell r="X24">
            <v>663042</v>
          </cell>
          <cell r="Y24">
            <v>114500</v>
          </cell>
          <cell r="Z24">
            <v>58426</v>
          </cell>
          <cell r="AA24">
            <v>3023.4773882999998</v>
          </cell>
          <cell r="AB24">
            <v>41785.306194999997</v>
          </cell>
          <cell r="AC24">
            <v>63.8</v>
          </cell>
          <cell r="AD24">
            <v>63.9</v>
          </cell>
          <cell r="AE24">
            <v>63.6</v>
          </cell>
          <cell r="AJ24">
            <v>2028</v>
          </cell>
          <cell r="AK24">
            <v>8254.3240141497972</v>
          </cell>
          <cell r="AL24">
            <v>10593.421895542726</v>
          </cell>
          <cell r="AM24">
            <v>3670.2910935409882</v>
          </cell>
          <cell r="AN24">
            <v>5882.5177780597851</v>
          </cell>
          <cell r="AO24">
            <v>2257.4288807494686</v>
          </cell>
          <cell r="AP24">
            <v>6144.8198959489346</v>
          </cell>
          <cell r="BH24">
            <v>1954</v>
          </cell>
          <cell r="BI24">
            <v>63.341697071390946</v>
          </cell>
          <cell r="BJ24">
            <v>19310.468772559656</v>
          </cell>
          <cell r="BK24">
            <v>8165.9144821961645</v>
          </cell>
          <cell r="BL24">
            <v>0.13133540150495254</v>
          </cell>
        </row>
        <row r="25">
          <cell r="A25">
            <v>2029</v>
          </cell>
          <cell r="B25">
            <v>25652.396449941072</v>
          </cell>
          <cell r="C25">
            <v>1590.0787455269376</v>
          </cell>
          <cell r="D25">
            <v>2661.2742130343972</v>
          </cell>
          <cell r="E25">
            <v>506.29389056429466</v>
          </cell>
          <cell r="F25">
            <v>23071.329119583959</v>
          </cell>
          <cell r="G25">
            <v>4303.1627279183831</v>
          </cell>
          <cell r="H25">
            <v>76.20747671195916</v>
          </cell>
          <cell r="I25">
            <v>4035.1065683545585</v>
          </cell>
          <cell r="J25">
            <v>339.8440464036899</v>
          </cell>
          <cell r="K25">
            <v>97.1923857174136</v>
          </cell>
          <cell r="L25">
            <v>-1731.1787297794476</v>
          </cell>
          <cell r="M25">
            <v>-542.09870330764716</v>
          </cell>
          <cell r="O25">
            <v>-9.7273998527021437</v>
          </cell>
          <cell r="Q25">
            <v>2029</v>
          </cell>
          <cell r="R25">
            <v>5082463</v>
          </cell>
          <cell r="U25">
            <v>2229980</v>
          </cell>
          <cell r="V25">
            <v>1103595</v>
          </cell>
          <cell r="W25">
            <v>33868</v>
          </cell>
          <cell r="X25">
            <v>670701</v>
          </cell>
          <cell r="Y25">
            <v>112933</v>
          </cell>
          <cell r="Z25">
            <v>57952</v>
          </cell>
          <cell r="AA25">
            <v>3099.3981327000001</v>
          </cell>
          <cell r="AB25">
            <v>42502.974013999999</v>
          </cell>
          <cell r="AC25">
            <v>63.8</v>
          </cell>
          <cell r="AD25">
            <v>63.9</v>
          </cell>
          <cell r="AE25">
            <v>63.6</v>
          </cell>
          <cell r="AJ25">
            <v>2029</v>
          </cell>
          <cell r="AK25">
            <v>8297.1645392831906</v>
          </cell>
          <cell r="AL25">
            <v>10661.78524567611</v>
          </cell>
          <cell r="AM25">
            <v>3689.149108666963</v>
          </cell>
          <cell r="AN25">
            <v>5879.9634954922958</v>
          </cell>
          <cell r="AO25">
            <v>2257.0907185387809</v>
          </cell>
          <cell r="AP25">
            <v>6144.1503054835393</v>
          </cell>
          <cell r="BH25">
            <v>1955</v>
          </cell>
          <cell r="BI25">
            <v>63.310759740818447</v>
          </cell>
          <cell r="BJ25">
            <v>18978.132251424639</v>
          </cell>
          <cell r="BK25">
            <v>8025.3776758211943</v>
          </cell>
          <cell r="BL25">
            <v>0.13680497183816376</v>
          </cell>
        </row>
        <row r="26">
          <cell r="A26">
            <v>2030</v>
          </cell>
          <cell r="B26">
            <v>26095.08986336708</v>
          </cell>
          <cell r="C26">
            <v>1644.6170244610166</v>
          </cell>
          <cell r="D26">
            <v>2855.6395266854115</v>
          </cell>
          <cell r="E26">
            <v>516.62457032674411</v>
          </cell>
          <cell r="F26">
            <v>23535.580987068413</v>
          </cell>
          <cell r="G26">
            <v>4445.0626521221684</v>
          </cell>
          <cell r="H26">
            <v>77.992871229130401</v>
          </cell>
          <cell r="I26">
            <v>4078.6259111123118</v>
          </cell>
          <cell r="J26">
            <v>339.8440464036899</v>
          </cell>
          <cell r="K26">
            <v>97.1923857174136</v>
          </cell>
          <cell r="L26">
            <v>-1770.1948872684932</v>
          </cell>
          <cell r="M26">
            <v>-552.98563657428281</v>
          </cell>
          <cell r="O26">
            <v>-9.8952757427687335</v>
          </cell>
          <cell r="Q26">
            <v>2030</v>
          </cell>
          <cell r="R26">
            <v>5103301</v>
          </cell>
          <cell r="U26">
            <v>2266966</v>
          </cell>
          <cell r="V26">
            <v>1140927</v>
          </cell>
          <cell r="W26">
            <v>34765</v>
          </cell>
          <cell r="X26">
            <v>678711</v>
          </cell>
          <cell r="Y26">
            <v>114333</v>
          </cell>
          <cell r="Z26">
            <v>58392</v>
          </cell>
          <cell r="AA26">
            <v>3175.7502424999998</v>
          </cell>
          <cell r="AB26">
            <v>43189.289081000003</v>
          </cell>
          <cell r="AC26">
            <v>63.7</v>
          </cell>
          <cell r="AD26">
            <v>63.8</v>
          </cell>
          <cell r="AE26">
            <v>63.6</v>
          </cell>
          <cell r="AJ26">
            <v>2030</v>
          </cell>
          <cell r="AK26">
            <v>8347.1730717779192</v>
          </cell>
          <cell r="AL26">
            <v>10714.348453777726</v>
          </cell>
          <cell r="AM26">
            <v>3712.1843241723618</v>
          </cell>
          <cell r="AN26">
            <v>5880.4881341594873</v>
          </cell>
          <cell r="AO26">
            <v>2255.6621581402992</v>
          </cell>
          <cell r="AP26">
            <v>6147.0250977750202</v>
          </cell>
          <cell r="BH26">
            <v>1956</v>
          </cell>
          <cell r="BI26">
            <v>63.306914926195873</v>
          </cell>
          <cell r="BJ26">
            <v>18822.109443797934</v>
          </cell>
          <cell r="BK26">
            <v>7959.3995310460514</v>
          </cell>
          <cell r="BL26">
            <v>0.13947585118038969</v>
          </cell>
        </row>
        <row r="27">
          <cell r="A27">
            <v>2031</v>
          </cell>
          <cell r="B27">
            <v>26540.09093487139</v>
          </cell>
          <cell r="C27">
            <v>1688.0682313589307</v>
          </cell>
          <cell r="D27">
            <v>3068.8820843015878</v>
          </cell>
          <cell r="E27">
            <v>527.06103867516208</v>
          </cell>
          <cell r="F27">
            <v>24004.163240131886</v>
          </cell>
          <cell r="G27">
            <v>4587.400799709073</v>
          </cell>
          <cell r="H27">
            <v>79.776112020757864</v>
          </cell>
          <cell r="I27">
            <v>4125.4263126029955</v>
          </cell>
          <cell r="J27">
            <v>339.8440464036899</v>
          </cell>
          <cell r="K27">
            <v>97.1923857174136</v>
          </cell>
          <cell r="L27">
            <v>-1810.761621866905</v>
          </cell>
          <cell r="M27">
            <v>-561.27400336610765</v>
          </cell>
          <cell r="O27">
            <v>-10.064026785745051</v>
          </cell>
          <cell r="Q27">
            <v>2031</v>
          </cell>
          <cell r="R27">
            <v>5123204</v>
          </cell>
          <cell r="U27">
            <v>2303488</v>
          </cell>
          <cell r="V27">
            <v>1177870</v>
          </cell>
          <cell r="W27">
            <v>35653</v>
          </cell>
          <cell r="X27">
            <v>687009</v>
          </cell>
          <cell r="Y27">
            <v>115568</v>
          </cell>
          <cell r="Z27">
            <v>59285</v>
          </cell>
          <cell r="AA27">
            <v>3243.3842565</v>
          </cell>
          <cell r="AB27">
            <v>43835.975087999999</v>
          </cell>
          <cell r="AC27">
            <v>63.7</v>
          </cell>
          <cell r="AD27">
            <v>63.7</v>
          </cell>
          <cell r="AE27">
            <v>63.5</v>
          </cell>
          <cell r="AJ27">
            <v>2031</v>
          </cell>
          <cell r="AK27">
            <v>8381.9632650093572</v>
          </cell>
          <cell r="AL27">
            <v>10765.847216056911</v>
          </cell>
          <cell r="AM27">
            <v>3734.9075096806282</v>
          </cell>
          <cell r="AN27">
            <v>5885.6175036242494</v>
          </cell>
          <cell r="AO27">
            <v>2256.346728325148</v>
          </cell>
          <cell r="AP27">
            <v>6154.143974668872</v>
          </cell>
          <cell r="BH27">
            <v>1957</v>
          </cell>
          <cell r="BI27">
            <v>63.304512573200135</v>
          </cell>
          <cell r="BJ27">
            <v>18750.960585601104</v>
          </cell>
          <cell r="BK27">
            <v>7929.3124576360669</v>
          </cell>
          <cell r="BL27">
            <v>0.13532208060626938</v>
          </cell>
        </row>
        <row r="28">
          <cell r="A28">
            <v>2032</v>
          </cell>
          <cell r="B28">
            <v>26979.19277458511</v>
          </cell>
          <cell r="C28">
            <v>1710.1216290006976</v>
          </cell>
          <cell r="D28">
            <v>3312.6241191293298</v>
          </cell>
          <cell r="E28">
            <v>537.44050025194417</v>
          </cell>
          <cell r="F28">
            <v>24472.014351747435</v>
          </cell>
          <cell r="G28">
            <v>4731.2393111324145</v>
          </cell>
          <cell r="H28">
            <v>81.537758324107827</v>
          </cell>
          <cell r="I28">
            <v>4175.0781936830736</v>
          </cell>
          <cell r="J28">
            <v>339.8440464036899</v>
          </cell>
          <cell r="K28">
            <v>97.192385717413586</v>
          </cell>
          <cell r="L28">
            <v>-1853.5057430144705</v>
          </cell>
          <cell r="M28">
            <v>-566.81391835712009</v>
          </cell>
          <cell r="O28">
            <v>-10.230540838104323</v>
          </cell>
          <cell r="Q28">
            <v>2032</v>
          </cell>
          <cell r="R28">
            <v>5140623</v>
          </cell>
          <cell r="U28">
            <v>2338538</v>
          </cell>
          <cell r="V28">
            <v>1214518</v>
          </cell>
          <cell r="W28">
            <v>36519</v>
          </cell>
          <cell r="X28">
            <v>695519</v>
          </cell>
          <cell r="Y28">
            <v>114981</v>
          </cell>
          <cell r="Z28">
            <v>60046</v>
          </cell>
          <cell r="AA28">
            <v>3305.4978531000002</v>
          </cell>
          <cell r="AB28">
            <v>44455.426420999996</v>
          </cell>
          <cell r="AC28">
            <v>63.6</v>
          </cell>
          <cell r="AD28">
            <v>63.7</v>
          </cell>
          <cell r="AE28">
            <v>63.4</v>
          </cell>
          <cell r="AJ28">
            <v>2032</v>
          </cell>
          <cell r="AK28">
            <v>8432.0510864491953</v>
          </cell>
          <cell r="AL28">
            <v>10871.438934949281</v>
          </cell>
          <cell r="AM28">
            <v>3760.9113900766029</v>
          </cell>
          <cell r="AN28">
            <v>5893.8025853309491</v>
          </cell>
          <cell r="AO28">
            <v>2257.807651041262</v>
          </cell>
          <cell r="AP28">
            <v>6164.1581845632545</v>
          </cell>
          <cell r="BH28">
            <v>1958</v>
          </cell>
          <cell r="BI28">
            <v>63.332258766560571</v>
          </cell>
          <cell r="BJ28">
            <v>18750.948985282517</v>
          </cell>
          <cell r="BK28">
            <v>7929.3075521513447</v>
          </cell>
          <cell r="BL28">
            <v>0.13165483283005522</v>
          </cell>
        </row>
        <row r="29">
          <cell r="A29">
            <v>2033</v>
          </cell>
          <cell r="B29">
            <v>27417.311179129676</v>
          </cell>
          <cell r="C29">
            <v>1726.74578445924</v>
          </cell>
          <cell r="D29">
            <v>3586.81316301777</v>
          </cell>
          <cell r="E29">
            <v>547.86048600324489</v>
          </cell>
          <cell r="F29">
            <v>24927.468544803349</v>
          </cell>
          <cell r="G29">
            <v>4877.372786119593</v>
          </cell>
          <cell r="H29">
            <v>83.245859671256909</v>
          </cell>
          <cell r="I29">
            <v>4226.8085420092639</v>
          </cell>
          <cell r="J29">
            <v>339.84404640368984</v>
          </cell>
          <cell r="K29">
            <v>97.192385717413586</v>
          </cell>
          <cell r="L29">
            <v>-1895.967245449707</v>
          </cell>
          <cell r="M29">
            <v>-569.43659857158843</v>
          </cell>
          <cell r="O29">
            <v>-10.396682024383336</v>
          </cell>
          <cell r="Q29">
            <v>2033</v>
          </cell>
          <cell r="R29">
            <v>5156559</v>
          </cell>
          <cell r="U29">
            <v>2371646</v>
          </cell>
          <cell r="V29">
            <v>1251346</v>
          </cell>
          <cell r="W29">
            <v>37356</v>
          </cell>
          <cell r="X29">
            <v>704182</v>
          </cell>
          <cell r="Y29">
            <v>115269</v>
          </cell>
          <cell r="Z29">
            <v>62026</v>
          </cell>
          <cell r="AA29">
            <v>3361.4837600999999</v>
          </cell>
          <cell r="AB29">
            <v>45083.711975999999</v>
          </cell>
          <cell r="AC29">
            <v>63.6</v>
          </cell>
          <cell r="AD29">
            <v>63.7</v>
          </cell>
          <cell r="AE29">
            <v>63.4</v>
          </cell>
          <cell r="AJ29">
            <v>2033</v>
          </cell>
          <cell r="AK29">
            <v>8480.1169285195683</v>
          </cell>
          <cell r="AL29">
            <v>11001.893206775572</v>
          </cell>
          <cell r="AM29">
            <v>3793.6527067691477</v>
          </cell>
          <cell r="AN29">
            <v>5901.7227296752926</v>
          </cell>
          <cell r="AO29">
            <v>2259.235202370086</v>
          </cell>
          <cell r="AP29">
            <v>6173.3100088221681</v>
          </cell>
          <cell r="BH29">
            <v>1959</v>
          </cell>
          <cell r="BI29">
            <v>63.266463815040929</v>
          </cell>
          <cell r="BJ29">
            <v>18680.481245977102</v>
          </cell>
          <cell r="BK29">
            <v>7899.5085068925673</v>
          </cell>
          <cell r="BL29">
            <v>0.12850520457456421</v>
          </cell>
        </row>
        <row r="30">
          <cell r="A30">
            <v>2034</v>
          </cell>
          <cell r="B30">
            <v>27873.6003411239</v>
          </cell>
          <cell r="C30">
            <v>1747.9815683538968</v>
          </cell>
          <cell r="D30">
            <v>3914.7170309198823</v>
          </cell>
          <cell r="E30">
            <v>558.70517029602649</v>
          </cell>
          <cell r="F30">
            <v>25387.226100951524</v>
          </cell>
          <cell r="G30">
            <v>5025.4193884657325</v>
          </cell>
          <cell r="H30">
            <v>84.883251934624184</v>
          </cell>
          <cell r="I30">
            <v>4280.4180783777874</v>
          </cell>
          <cell r="J30">
            <v>339.84404640368984</v>
          </cell>
          <cell r="K30">
            <v>97.192385717413572</v>
          </cell>
          <cell r="L30">
            <v>-1938.4404975114101</v>
          </cell>
          <cell r="M30">
            <v>-568.07976585561619</v>
          </cell>
          <cell r="O30">
            <v>-10.569713831040817</v>
          </cell>
          <cell r="Q30">
            <v>2034</v>
          </cell>
          <cell r="R30">
            <v>5174607</v>
          </cell>
          <cell r="U30">
            <v>2402969</v>
          </cell>
          <cell r="V30">
            <v>1288240</v>
          </cell>
          <cell r="W30">
            <v>38151</v>
          </cell>
          <cell r="X30">
            <v>712919</v>
          </cell>
          <cell r="Y30">
            <v>114957</v>
          </cell>
          <cell r="Z30">
            <v>62694</v>
          </cell>
          <cell r="AA30">
            <v>3408.9775359999999</v>
          </cell>
          <cell r="AB30">
            <v>45671.254799000002</v>
          </cell>
          <cell r="AC30">
            <v>63.5</v>
          </cell>
          <cell r="AD30">
            <v>63.7</v>
          </cell>
          <cell r="AE30">
            <v>63.3</v>
          </cell>
          <cell r="AJ30">
            <v>2034</v>
          </cell>
          <cell r="AK30">
            <v>8591.89106103023</v>
          </cell>
          <cell r="AL30">
            <v>11185.597555799553</v>
          </cell>
          <cell r="AM30">
            <v>3836.0178112902695</v>
          </cell>
          <cell r="AN30">
            <v>5911.2108840959072</v>
          </cell>
          <cell r="AO30">
            <v>2261.9536550769699</v>
          </cell>
          <cell r="AP30">
            <v>6183.5974425901031</v>
          </cell>
          <cell r="BH30">
            <v>1960</v>
          </cell>
          <cell r="BI30">
            <v>63.205478222974186</v>
          </cell>
          <cell r="BJ30">
            <v>18700.971224589197</v>
          </cell>
          <cell r="BK30">
            <v>7908.1732065981569</v>
          </cell>
          <cell r="BL30">
            <v>0.12675920941321234</v>
          </cell>
        </row>
        <row r="31">
          <cell r="A31">
            <v>2035</v>
          </cell>
          <cell r="B31">
            <v>28357.195248647484</v>
          </cell>
          <cell r="C31">
            <v>1796.7911515828146</v>
          </cell>
          <cell r="D31">
            <v>4219.2320410567308</v>
          </cell>
          <cell r="E31">
            <v>570.16189559302541</v>
          </cell>
          <cell r="F31">
            <v>25846.863510449821</v>
          </cell>
          <cell r="G31">
            <v>5173.3650044563419</v>
          </cell>
          <cell r="H31">
            <v>86.436720861329732</v>
          </cell>
          <cell r="I31">
            <v>4335.0155981101952</v>
          </cell>
          <cell r="J31">
            <v>339.84404640368984</v>
          </cell>
          <cell r="K31">
            <v>97.192385717413572</v>
          </cell>
          <cell r="L31">
            <v>-1978.162798385865</v>
          </cell>
          <cell r="M31">
            <v>-560.64829574995156</v>
          </cell>
          <cell r="O31">
            <v>-10.753100353269641</v>
          </cell>
          <cell r="Q31">
            <v>2035</v>
          </cell>
          <cell r="R31">
            <v>5196340</v>
          </cell>
          <cell r="U31">
            <v>2432105</v>
          </cell>
          <cell r="V31">
            <v>1323982</v>
          </cell>
          <cell r="W31">
            <v>38898</v>
          </cell>
          <cell r="X31">
            <v>721589</v>
          </cell>
          <cell r="Y31">
            <v>114377</v>
          </cell>
          <cell r="Z31">
            <v>62368</v>
          </cell>
          <cell r="AA31">
            <v>3453.4529336000001</v>
          </cell>
          <cell r="AB31">
            <v>46152.983992000001</v>
          </cell>
          <cell r="AC31">
            <v>63.6</v>
          </cell>
          <cell r="AD31">
            <v>63.7</v>
          </cell>
          <cell r="AE31">
            <v>63.3</v>
          </cell>
          <cell r="AJ31">
            <v>2035</v>
          </cell>
          <cell r="AK31">
            <v>8731.2892216216514</v>
          </cell>
          <cell r="AL31">
            <v>11375.529589177091</v>
          </cell>
          <cell r="AM31">
            <v>3882.0030408897287</v>
          </cell>
          <cell r="AN31">
            <v>5924.7503442603047</v>
          </cell>
          <cell r="AO31">
            <v>2264.1896239247076</v>
          </cell>
          <cell r="AP31">
            <v>6198.6562342988582</v>
          </cell>
          <cell r="BH31">
            <v>1961</v>
          </cell>
          <cell r="BI31">
            <v>63.244853519619873</v>
          </cell>
          <cell r="BJ31">
            <v>18676.781717486392</v>
          </cell>
          <cell r="BK31">
            <v>7897.9440687820579</v>
          </cell>
          <cell r="BL31">
            <v>0.12366657226470311</v>
          </cell>
        </row>
        <row r="32">
          <cell r="A32">
            <v>2036</v>
          </cell>
          <cell r="B32">
            <v>28900.358651050909</v>
          </cell>
          <cell r="C32">
            <v>1864.8540693072625</v>
          </cell>
          <cell r="D32">
            <v>4473.5965050662644</v>
          </cell>
          <cell r="E32">
            <v>582.30035676689181</v>
          </cell>
          <cell r="F32">
            <v>26306.908121473087</v>
          </cell>
          <cell r="G32">
            <v>5317.6577482387174</v>
          </cell>
          <cell r="H32">
            <v>87.890703443806913</v>
          </cell>
          <cell r="I32">
            <v>4389.584642418974</v>
          </cell>
          <cell r="J32">
            <v>339.8440464036899</v>
          </cell>
          <cell r="K32">
            <v>97.192385717413586</v>
          </cell>
          <cell r="L32">
            <v>-2013.8242682519481</v>
          </cell>
          <cell r="M32">
            <v>-546.18166017178032</v>
          </cell>
          <cell r="O32">
            <v>-10.959075331894812</v>
          </cell>
          <cell r="Q32">
            <v>2036</v>
          </cell>
          <cell r="R32">
            <v>5217125</v>
          </cell>
          <cell r="U32">
            <v>2459123</v>
          </cell>
          <cell r="V32">
            <v>1358042</v>
          </cell>
          <cell r="W32">
            <v>39590</v>
          </cell>
          <cell r="X32">
            <v>730022</v>
          </cell>
          <cell r="Y32">
            <v>114101</v>
          </cell>
          <cell r="Z32">
            <v>62093</v>
          </cell>
          <cell r="AA32">
            <v>3488.8265181000002</v>
          </cell>
          <cell r="AB32">
            <v>46559.048060000001</v>
          </cell>
          <cell r="AC32">
            <v>63.6</v>
          </cell>
          <cell r="AD32">
            <v>63.8</v>
          </cell>
          <cell r="AE32">
            <v>63.4</v>
          </cell>
          <cell r="AJ32">
            <v>2036</v>
          </cell>
          <cell r="AK32">
            <v>8871.7255561348593</v>
          </cell>
          <cell r="AL32">
            <v>11560.331243973171</v>
          </cell>
          <cell r="AM32">
            <v>3931.1912352284908</v>
          </cell>
          <cell r="AN32">
            <v>5939.5403830883633</v>
          </cell>
          <cell r="AO32">
            <v>2267.7860168560596</v>
          </cell>
          <cell r="AP32">
            <v>6214.6773228374868</v>
          </cell>
          <cell r="BH32">
            <v>1962</v>
          </cell>
          <cell r="BI32">
            <v>63.275623867760721</v>
          </cell>
          <cell r="BJ32">
            <v>18702.605682979269</v>
          </cell>
          <cell r="BK32">
            <v>7908.8643781898581</v>
          </cell>
          <cell r="BL32">
            <v>0.11814152912636573</v>
          </cell>
        </row>
        <row r="33">
          <cell r="A33">
            <v>2037</v>
          </cell>
          <cell r="B33">
            <v>29465.846528907576</v>
          </cell>
          <cell r="C33">
            <v>1927.7714633617779</v>
          </cell>
          <cell r="D33">
            <v>4689.2644643359208</v>
          </cell>
          <cell r="E33">
            <v>594.93414480350532</v>
          </cell>
          <cell r="F33">
            <v>26758.886011766976</v>
          </cell>
          <cell r="G33">
            <v>5456.9562731714941</v>
          </cell>
          <cell r="H33">
            <v>89.228887331998166</v>
          </cell>
          <cell r="I33">
            <v>4443.1405591540806</v>
          </cell>
          <cell r="J33">
            <v>339.8440464036899</v>
          </cell>
          <cell r="K33">
            <v>97.192385717413586</v>
          </cell>
          <cell r="L33">
            <v>-2048.5396008328348</v>
          </cell>
          <cell r="M33">
            <v>-523.88397205893114</v>
          </cell>
          <cell r="O33">
            <v>-11.173516052095387</v>
          </cell>
          <cell r="Q33">
            <v>2037</v>
          </cell>
          <cell r="R33">
            <v>5240080</v>
          </cell>
          <cell r="U33">
            <v>2483624</v>
          </cell>
          <cell r="V33">
            <v>1389822</v>
          </cell>
          <cell r="W33">
            <v>40218</v>
          </cell>
          <cell r="X33">
            <v>738062</v>
          </cell>
          <cell r="Y33">
            <v>112585</v>
          </cell>
          <cell r="Z33">
            <v>60657</v>
          </cell>
          <cell r="AA33">
            <v>3518.0230433000002</v>
          </cell>
          <cell r="AB33">
            <v>46891.342504</v>
          </cell>
          <cell r="AC33">
            <v>63.7</v>
          </cell>
          <cell r="AD33">
            <v>63.8</v>
          </cell>
          <cell r="AE33">
            <v>63.5</v>
          </cell>
          <cell r="AJ33">
            <v>2037</v>
          </cell>
          <cell r="AK33">
            <v>9020.3622526039926</v>
          </cell>
          <cell r="AL33">
            <v>11733.534749175133</v>
          </cell>
          <cell r="AM33">
            <v>3984.4632545252566</v>
          </cell>
          <cell r="AN33">
            <v>5955.7980818925907</v>
          </cell>
          <cell r="AO33">
            <v>2271.0766666383383</v>
          </cell>
          <cell r="AP33">
            <v>6232.2443117248822</v>
          </cell>
          <cell r="BH33">
            <v>1963</v>
          </cell>
          <cell r="BI33">
            <v>63.322714390993568</v>
          </cell>
          <cell r="BJ33">
            <v>18715.81743887168</v>
          </cell>
          <cell r="BK33">
            <v>7914.4512994628612</v>
          </cell>
          <cell r="BL33">
            <v>0.10872183244159782</v>
          </cell>
        </row>
        <row r="34">
          <cell r="A34">
            <v>2038</v>
          </cell>
          <cell r="B34">
            <v>30060.532001698979</v>
          </cell>
          <cell r="C34">
            <v>1960.2681863212076</v>
          </cell>
          <cell r="D34">
            <v>4894.6797019809783</v>
          </cell>
          <cell r="E34">
            <v>608.20511383105884</v>
          </cell>
          <cell r="F34">
            <v>27205.809211903397</v>
          </cell>
          <cell r="G34">
            <v>5590.1169606921903</v>
          </cell>
          <cell r="H34">
            <v>90.431735613671165</v>
          </cell>
          <cell r="I34">
            <v>4494.2333962786042</v>
          </cell>
          <cell r="J34">
            <v>339.84404640368984</v>
          </cell>
          <cell r="K34">
            <v>97.192385717413586</v>
          </cell>
          <cell r="L34">
            <v>-2084.6393601995055</v>
          </cell>
          <cell r="M34">
            <v>-493.59350251702926</v>
          </cell>
          <cell r="O34">
            <v>-11.399028882587462</v>
          </cell>
          <cell r="Q34">
            <v>2038</v>
          </cell>
          <cell r="R34">
            <v>5266280</v>
          </cell>
          <cell r="U34">
            <v>2505891</v>
          </cell>
          <cell r="V34">
            <v>1419300</v>
          </cell>
          <cell r="W34">
            <v>40778</v>
          </cell>
          <cell r="X34">
            <v>745548</v>
          </cell>
          <cell r="Y34">
            <v>112703</v>
          </cell>
          <cell r="Z34">
            <v>60396</v>
          </cell>
          <cell r="AA34">
            <v>3541.1486912</v>
          </cell>
          <cell r="AB34">
            <v>47129.382019999997</v>
          </cell>
          <cell r="AC34">
            <v>63.8</v>
          </cell>
          <cell r="AD34">
            <v>63.9</v>
          </cell>
          <cell r="AE34">
            <v>63.6</v>
          </cell>
          <cell r="AJ34">
            <v>2038</v>
          </cell>
          <cell r="AK34">
            <v>9167.0321622343599</v>
          </cell>
          <cell r="AL34">
            <v>11914.962225846273</v>
          </cell>
          <cell r="AM34">
            <v>4039.2097574517024</v>
          </cell>
          <cell r="AN34">
            <v>5972.8998238718877</v>
          </cell>
          <cell r="AO34">
            <v>2275.159015581979</v>
          </cell>
          <cell r="AP34">
            <v>6250.7360581368721</v>
          </cell>
          <cell r="BH34">
            <v>1964</v>
          </cell>
          <cell r="BI34">
            <v>63.35352853944346</v>
          </cell>
          <cell r="BJ34">
            <v>18713.420051757726</v>
          </cell>
          <cell r="BK34">
            <v>7913.4375043870486</v>
          </cell>
          <cell r="BL34">
            <v>9.9962199412637023E-2</v>
          </cell>
        </row>
        <row r="35">
          <cell r="A35">
            <v>2039</v>
          </cell>
          <cell r="B35">
            <v>30661.30364860487</v>
          </cell>
          <cell r="C35">
            <v>1946.4703877234251</v>
          </cell>
          <cell r="D35">
            <v>5161.5978630290438</v>
          </cell>
          <cell r="E35">
            <v>621.64837927164194</v>
          </cell>
          <cell r="F35">
            <v>27661.613931301155</v>
          </cell>
          <cell r="G35">
            <v>5725.3067209098326</v>
          </cell>
          <cell r="H35">
            <v>91.512027428905739</v>
          </cell>
          <cell r="I35">
            <v>4542.7695711851275</v>
          </cell>
          <cell r="J35">
            <v>339.84404640368984</v>
          </cell>
          <cell r="K35">
            <v>97.192385717413586</v>
          </cell>
          <cell r="L35">
            <v>-2125.4659545359332</v>
          </cell>
          <cell r="M35">
            <v>-455.10605958782463</v>
          </cell>
          <cell r="O35">
            <v>-11.626849709729001</v>
          </cell>
          <cell r="Q35">
            <v>2039</v>
          </cell>
          <cell r="R35">
            <v>5291558</v>
          </cell>
          <cell r="U35">
            <v>2527297</v>
          </cell>
          <cell r="V35">
            <v>1448074</v>
          </cell>
          <cell r="W35">
            <v>41266</v>
          </cell>
          <cell r="X35">
            <v>752329</v>
          </cell>
          <cell r="Y35">
            <v>113738</v>
          </cell>
          <cell r="Z35">
            <v>62184</v>
          </cell>
          <cell r="AA35">
            <v>3556.3507934999998</v>
          </cell>
          <cell r="AB35">
            <v>47289.353174999997</v>
          </cell>
          <cell r="AC35">
            <v>63.7</v>
          </cell>
          <cell r="AD35">
            <v>63.9</v>
          </cell>
          <cell r="AE35">
            <v>63.5</v>
          </cell>
          <cell r="AJ35">
            <v>2039</v>
          </cell>
          <cell r="AK35">
            <v>9208.8453882414433</v>
          </cell>
          <cell r="AL35">
            <v>12009.773374565226</v>
          </cell>
          <cell r="AM35">
            <v>4085.7920737474524</v>
          </cell>
          <cell r="AN35">
            <v>5992.8543459598186</v>
          </cell>
          <cell r="AO35">
            <v>2281.1946917879059</v>
          </cell>
          <cell r="AP35">
            <v>6271.9861773356506</v>
          </cell>
          <cell r="BH35">
            <v>1965</v>
          </cell>
          <cell r="BI35">
            <v>63.395152413944921</v>
          </cell>
          <cell r="BJ35">
            <v>18891.846914066573</v>
          </cell>
          <cell r="BK35">
            <v>7988.8897637859018</v>
          </cell>
          <cell r="BL35">
            <v>9.0428798183313827E-2</v>
          </cell>
        </row>
        <row r="36">
          <cell r="A36">
            <v>2040</v>
          </cell>
          <cell r="B36">
            <v>31261.819182046718</v>
          </cell>
          <cell r="C36">
            <v>1922.7691185243855</v>
          </cell>
          <cell r="D36">
            <v>5438.4393478016345</v>
          </cell>
          <cell r="E36">
            <v>635.13584758962656</v>
          </cell>
          <cell r="F36">
            <v>28120.583954023186</v>
          </cell>
          <cell r="G36">
            <v>5860.0987073627375</v>
          </cell>
          <cell r="H36">
            <v>92.467665984762917</v>
          </cell>
          <cell r="I36">
            <v>4587.8103312539452</v>
          </cell>
          <cell r="J36">
            <v>339.8440464036899</v>
          </cell>
          <cell r="K36">
            <v>97.192385717413586</v>
          </cell>
          <cell r="L36">
            <v>-2166.9530100512529</v>
          </cell>
          <cell r="M36">
            <v>-407.60393773908851</v>
          </cell>
          <cell r="O36">
            <v>-11.854573465383821</v>
          </cell>
          <cell r="Q36">
            <v>2040</v>
          </cell>
          <cell r="R36">
            <v>5314841</v>
          </cell>
          <cell r="U36">
            <v>2547614</v>
          </cell>
          <cell r="V36">
            <v>1475827</v>
          </cell>
          <cell r="W36">
            <v>41682</v>
          </cell>
          <cell r="X36">
            <v>758250</v>
          </cell>
          <cell r="Y36">
            <v>113189</v>
          </cell>
          <cell r="Z36">
            <v>61299</v>
          </cell>
          <cell r="AA36">
            <v>3565.9983947000001</v>
          </cell>
          <cell r="AB36">
            <v>47325.503070999999</v>
          </cell>
          <cell r="AC36">
            <v>63.7</v>
          </cell>
          <cell r="AD36">
            <v>63.8</v>
          </cell>
          <cell r="AE36">
            <v>63.5</v>
          </cell>
          <cell r="AJ36">
            <v>2040</v>
          </cell>
          <cell r="AK36">
            <v>9326.1934859168923</v>
          </cell>
          <cell r="AL36">
            <v>12134.355222140697</v>
          </cell>
          <cell r="AM36">
            <v>4140.9046759618186</v>
          </cell>
          <cell r="AN36">
            <v>6018.9225634384466</v>
          </cell>
          <cell r="AO36">
            <v>2288.6327179816976</v>
          </cell>
          <cell r="AP36">
            <v>6300.0016167494678</v>
          </cell>
          <cell r="BH36">
            <v>1966</v>
          </cell>
          <cell r="BI36">
            <v>63.438787392089942</v>
          </cell>
          <cell r="BJ36">
            <v>18954.205173946713</v>
          </cell>
          <cell r="BK36">
            <v>8015.2595129327165</v>
          </cell>
          <cell r="BL36">
            <v>7.8154128545616194E-2</v>
          </cell>
        </row>
        <row r="37">
          <cell r="A37">
            <v>2041</v>
          </cell>
          <cell r="B37">
            <v>31858.415353119861</v>
          </cell>
          <cell r="C37">
            <v>1879.5336892585085</v>
          </cell>
          <cell r="D37">
            <v>5792.909400426166</v>
          </cell>
          <cell r="E37">
            <v>648.59287455309902</v>
          </cell>
          <cell r="F37">
            <v>28558.100639303564</v>
          </cell>
          <cell r="G37">
            <v>5990.2702839897856</v>
          </cell>
          <cell r="H37">
            <v>93.299679325117296</v>
          </cell>
          <cell r="I37">
            <v>4628.6139870400821</v>
          </cell>
          <cell r="J37">
            <v>339.8440464036899</v>
          </cell>
          <cell r="K37">
            <v>97.1923857174136</v>
          </cell>
          <cell r="L37">
            <v>-2207.6126544035369</v>
          </cell>
          <cell r="M37">
            <v>-350.8404995598375</v>
          </cell>
          <cell r="O37">
            <v>-12.080811002940166</v>
          </cell>
          <cell r="Q37">
            <v>2041</v>
          </cell>
          <cell r="R37">
            <v>5335569</v>
          </cell>
          <cell r="U37">
            <v>2565239</v>
          </cell>
          <cell r="V37">
            <v>1501619</v>
          </cell>
          <cell r="W37">
            <v>42027</v>
          </cell>
          <cell r="X37">
            <v>763188</v>
          </cell>
          <cell r="Y37">
            <v>110776</v>
          </cell>
          <cell r="Z37">
            <v>61169</v>
          </cell>
          <cell r="AA37">
            <v>3570.8326372000001</v>
          </cell>
          <cell r="AB37">
            <v>47293.265406999999</v>
          </cell>
          <cell r="AC37">
            <v>63.7</v>
          </cell>
          <cell r="AD37">
            <v>63.8</v>
          </cell>
          <cell r="AE37">
            <v>63.5</v>
          </cell>
          <cell r="AJ37">
            <v>2041</v>
          </cell>
          <cell r="AK37">
            <v>9423.1365144283554</v>
          </cell>
          <cell r="AL37">
            <v>12312.076742949068</v>
          </cell>
          <cell r="AM37">
            <v>4191.3157759070373</v>
          </cell>
          <cell r="AN37">
            <v>6047.6559858894834</v>
          </cell>
          <cell r="AO37">
            <v>2296.7810810754258</v>
          </cell>
          <cell r="AP37">
            <v>6330.8621974483513</v>
          </cell>
          <cell r="BH37">
            <v>1967</v>
          </cell>
          <cell r="BI37">
            <v>63.475041310732614</v>
          </cell>
          <cell r="BJ37">
            <v>19138.929202454703</v>
          </cell>
          <cell r="BK37">
            <v>8093.3746864880322</v>
          </cell>
          <cell r="BL37">
            <v>6.9699818407945674E-2</v>
          </cell>
        </row>
        <row r="38">
          <cell r="A38">
            <v>2042</v>
          </cell>
          <cell r="B38">
            <v>32443.944926289376</v>
          </cell>
          <cell r="C38">
            <v>1824.3543825335214</v>
          </cell>
          <cell r="D38">
            <v>6208.3152826809292</v>
          </cell>
          <cell r="E38">
            <v>661.8731675974858</v>
          </cell>
          <cell r="F38">
            <v>28988.139178161859</v>
          </cell>
          <cell r="G38">
            <v>6119.4886378185984</v>
          </cell>
          <cell r="H38">
            <v>94.023594393720131</v>
          </cell>
          <cell r="I38">
            <v>4664.8054404759623</v>
          </cell>
          <cell r="J38">
            <v>339.84404640368996</v>
          </cell>
          <cell r="K38">
            <v>97.192385717413615</v>
          </cell>
          <cell r="L38">
            <v>-2248.1761128042549</v>
          </cell>
          <cell r="M38">
            <v>-281.8797286227981</v>
          </cell>
          <cell r="O38">
            <v>-12.302852006792172</v>
          </cell>
          <cell r="Q38">
            <v>2042</v>
          </cell>
          <cell r="R38">
            <v>5352643</v>
          </cell>
          <cell r="U38">
            <v>2580474</v>
          </cell>
          <cell r="V38">
            <v>1526175</v>
          </cell>
          <cell r="W38">
            <v>42305</v>
          </cell>
          <cell r="X38">
            <v>767055</v>
          </cell>
          <cell r="Y38">
            <v>110541</v>
          </cell>
          <cell r="Z38">
            <v>61645</v>
          </cell>
          <cell r="AA38">
            <v>3577.5354874999998</v>
          </cell>
          <cell r="AB38">
            <v>47166.201837000001</v>
          </cell>
          <cell r="AC38">
            <v>63.7</v>
          </cell>
          <cell r="AD38">
            <v>63.8</v>
          </cell>
          <cell r="AE38">
            <v>63.4</v>
          </cell>
          <cell r="AJ38">
            <v>2042</v>
          </cell>
          <cell r="AK38">
            <v>9505.2126301302796</v>
          </cell>
          <cell r="AL38">
            <v>12438.205984879161</v>
          </cell>
          <cell r="AM38">
            <v>4245.8076755144002</v>
          </cell>
          <cell r="AN38">
            <v>6081.6734998953734</v>
          </cell>
          <cell r="AO38">
            <v>2305.1152876936749</v>
          </cell>
          <cell r="AP38">
            <v>6368.1237650969788</v>
          </cell>
          <cell r="BH38">
            <v>1968</v>
          </cell>
          <cell r="BI38">
            <v>63.511549011534512</v>
          </cell>
          <cell r="BJ38">
            <v>19321.045163797055</v>
          </cell>
          <cell r="BK38">
            <v>8170.3869736406796</v>
          </cell>
          <cell r="BL38">
            <v>6.4196614454966688E-2</v>
          </cell>
        </row>
        <row r="39">
          <cell r="A39">
            <v>2043</v>
          </cell>
          <cell r="B39">
            <v>33033.835630494694</v>
          </cell>
          <cell r="C39">
            <v>1808.5889702254731</v>
          </cell>
          <cell r="D39">
            <v>6491.8064013384428</v>
          </cell>
          <cell r="E39">
            <v>675.29068302801693</v>
          </cell>
          <cell r="F39">
            <v>29423.44224163557</v>
          </cell>
          <cell r="G39">
            <v>6247.8271842562999</v>
          </cell>
          <cell r="H39">
            <v>94.671002075646342</v>
          </cell>
          <cell r="I39">
            <v>4696.6438599273806</v>
          </cell>
          <cell r="J39">
            <v>339.84404640368996</v>
          </cell>
          <cell r="K39">
            <v>97.192385717413615</v>
          </cell>
          <cell r="L39">
            <v>-2284.9173273963488</v>
          </cell>
          <cell r="M39">
            <v>-198.88961898358599</v>
          </cell>
          <cell r="O39">
            <v>-12.526546850873356</v>
          </cell>
          <cell r="Q39">
            <v>2043</v>
          </cell>
          <cell r="R39">
            <v>5368701</v>
          </cell>
          <cell r="U39">
            <v>2595023</v>
          </cell>
          <cell r="V39">
            <v>1549452</v>
          </cell>
          <cell r="W39">
            <v>42527</v>
          </cell>
          <cell r="X39">
            <v>769784</v>
          </cell>
          <cell r="Y39">
            <v>111252</v>
          </cell>
          <cell r="Z39">
            <v>61297</v>
          </cell>
          <cell r="AA39">
            <v>3582.9478297999999</v>
          </cell>
          <cell r="AB39">
            <v>46943.961002999997</v>
          </cell>
          <cell r="AC39">
            <v>63.7</v>
          </cell>
          <cell r="AD39">
            <v>63.8</v>
          </cell>
          <cell r="AE39">
            <v>63.4</v>
          </cell>
          <cell r="AJ39">
            <v>2043</v>
          </cell>
          <cell r="AK39">
            <v>9680.1888379378179</v>
          </cell>
          <cell r="AL39">
            <v>12641.356432878489</v>
          </cell>
          <cell r="AM39">
            <v>4305.7689271372983</v>
          </cell>
          <cell r="AN39">
            <v>6122.595189198144</v>
          </cell>
          <cell r="AO39">
            <v>2314.7383385067019</v>
          </cell>
          <cell r="AP39">
            <v>6413.2258080865258</v>
          </cell>
          <cell r="BH39">
            <v>1969</v>
          </cell>
          <cell r="BI39">
            <v>63.547348914176908</v>
          </cell>
          <cell r="BJ39">
            <v>19433.167146484109</v>
          </cell>
          <cell r="BK39">
            <v>8217.8005570694677</v>
          </cell>
          <cell r="BL39">
            <v>6.017364102099107E-2</v>
          </cell>
        </row>
        <row r="40">
          <cell r="A40">
            <v>2044</v>
          </cell>
          <cell r="B40">
            <v>33644.698371370447</v>
          </cell>
          <cell r="C40">
            <v>1827.4182085422287</v>
          </cell>
          <cell r="D40">
            <v>6670.5301095111045</v>
          </cell>
          <cell r="E40">
            <v>689.18627056473576</v>
          </cell>
          <cell r="F40">
            <v>29893.930884937803</v>
          </cell>
          <cell r="G40">
            <v>6379.3857702761561</v>
          </cell>
          <cell r="H40">
            <v>95.259127836163998</v>
          </cell>
          <cell r="I40">
            <v>4724.007885675037</v>
          </cell>
          <cell r="J40">
            <v>339.84404640368996</v>
          </cell>
          <cell r="K40">
            <v>97.192385717413615</v>
          </cell>
          <cell r="L40">
            <v>-2320.9384282158521</v>
          </cell>
          <cell r="M40">
            <v>-104.7612774751</v>
          </cell>
          <cell r="O40">
            <v>-12.758194586265468</v>
          </cell>
          <cell r="Q40">
            <v>2044</v>
          </cell>
          <cell r="R40">
            <v>5386418</v>
          </cell>
          <cell r="U40">
            <v>2610118</v>
          </cell>
          <cell r="V40">
            <v>1572188</v>
          </cell>
          <cell r="W40">
            <v>42703</v>
          </cell>
          <cell r="X40">
            <v>771370</v>
          </cell>
          <cell r="Y40">
            <v>113201</v>
          </cell>
          <cell r="Z40">
            <v>63088</v>
          </cell>
          <cell r="AA40">
            <v>3585.9333932</v>
          </cell>
          <cell r="AB40">
            <v>46665.001139</v>
          </cell>
          <cell r="AC40">
            <v>63.7</v>
          </cell>
          <cell r="AD40">
            <v>63.8</v>
          </cell>
          <cell r="AE40">
            <v>63.5</v>
          </cell>
          <cell r="AJ40">
            <v>2044</v>
          </cell>
          <cell r="AK40">
            <v>9825.7807521192371</v>
          </cell>
          <cell r="AL40">
            <v>12868.763803185924</v>
          </cell>
          <cell r="AM40">
            <v>4365.650071739452</v>
          </cell>
          <cell r="AN40">
            <v>6169.1665368134018</v>
          </cell>
          <cell r="AO40">
            <v>2325.5122214916573</v>
          </cell>
          <cell r="AP40">
            <v>6464.5289717177566</v>
          </cell>
          <cell r="BH40">
            <v>1970</v>
          </cell>
          <cell r="BI40">
            <v>63.563329993523354</v>
          </cell>
          <cell r="BJ40">
            <v>19532.831319298752</v>
          </cell>
          <cell r="BK40">
            <v>8259.9460441484589</v>
          </cell>
          <cell r="BL40">
            <v>5.9684803126504989E-2</v>
          </cell>
        </row>
        <row r="41">
          <cell r="A41">
            <v>2045</v>
          </cell>
          <cell r="B41">
            <v>34260.213111150959</v>
          </cell>
          <cell r="C41">
            <v>1876.8255879816859</v>
          </cell>
          <cell r="D41">
            <v>6795.3921145806362</v>
          </cell>
          <cell r="E41">
            <v>703.22752331872505</v>
          </cell>
          <cell r="F41">
            <v>30397.780059767156</v>
          </cell>
          <cell r="G41">
            <v>6513.4474875974129</v>
          </cell>
          <cell r="H41">
            <v>95.805345756485281</v>
          </cell>
          <cell r="I41">
            <v>4747.276126624306</v>
          </cell>
          <cell r="J41">
            <v>339.84404640368996</v>
          </cell>
          <cell r="K41">
            <v>97.192385717413615</v>
          </cell>
          <cell r="L41">
            <v>-2356.5112609914636</v>
          </cell>
          <cell r="M41">
            <v>-2.2194281406997547</v>
          </cell>
          <cell r="O41">
            <v>-12.991606464876041</v>
          </cell>
          <cell r="Q41">
            <v>2045</v>
          </cell>
          <cell r="R41">
            <v>5403116</v>
          </cell>
          <cell r="U41">
            <v>2626210</v>
          </cell>
          <cell r="V41">
            <v>1594621</v>
          </cell>
          <cell r="W41">
            <v>42838</v>
          </cell>
          <cell r="X41">
            <v>771880</v>
          </cell>
          <cell r="Y41">
            <v>114554</v>
          </cell>
          <cell r="Z41">
            <v>63032</v>
          </cell>
          <cell r="AA41">
            <v>3586.2255828000002</v>
          </cell>
          <cell r="AB41">
            <v>46373.482617000001</v>
          </cell>
          <cell r="AC41">
            <v>63.7</v>
          </cell>
          <cell r="AD41">
            <v>63.9</v>
          </cell>
          <cell r="AE41">
            <v>63.5</v>
          </cell>
          <cell r="AJ41">
            <v>2045</v>
          </cell>
          <cell r="AK41">
            <v>10008.134999931195</v>
          </cell>
          <cell r="AL41">
            <v>13078.687215214104</v>
          </cell>
          <cell r="AM41">
            <v>4427.7307850955822</v>
          </cell>
          <cell r="AN41">
            <v>6220.7608038094922</v>
          </cell>
          <cell r="AO41">
            <v>2337.5160538309719</v>
          </cell>
          <cell r="AP41">
            <v>6521.0658678406671</v>
          </cell>
          <cell r="BH41">
            <v>1971</v>
          </cell>
          <cell r="BI41">
            <v>63.602279977432232</v>
          </cell>
          <cell r="BJ41">
            <v>19680.270227945013</v>
          </cell>
          <cell r="BK41">
            <v>8322.294272642248</v>
          </cell>
          <cell r="BL41">
            <v>5.5860501658309213E-2</v>
          </cell>
        </row>
        <row r="42">
          <cell r="A42">
            <v>2046</v>
          </cell>
          <cell r="B42">
            <v>34862.829707108009</v>
          </cell>
          <cell r="C42">
            <v>1951.4189645315316</v>
          </cell>
          <cell r="D42">
            <v>6944.2137126311327</v>
          </cell>
          <cell r="E42">
            <v>717.0540017517759</v>
          </cell>
          <cell r="F42">
            <v>30938.301948503529</v>
          </cell>
          <cell r="G42">
            <v>6652.1078104600056</v>
          </cell>
          <cell r="H42">
            <v>96.33472841414266</v>
          </cell>
          <cell r="I42">
            <v>4767.8179989361615</v>
          </cell>
          <cell r="J42">
            <v>339.84404640368996</v>
          </cell>
          <cell r="K42">
            <v>97.192385717413629</v>
          </cell>
          <cell r="L42">
            <v>-2392.7572875529695</v>
          </cell>
          <cell r="M42">
            <v>107.35474005020131</v>
          </cell>
          <cell r="O42">
            <v>-13.22012726547797</v>
          </cell>
          <cell r="Q42">
            <v>2046</v>
          </cell>
          <cell r="R42">
            <v>5416083</v>
          </cell>
          <cell r="U42">
            <v>2643733</v>
          </cell>
          <cell r="V42">
            <v>1616766</v>
          </cell>
          <cell r="W42">
            <v>42940</v>
          </cell>
          <cell r="X42">
            <v>771476</v>
          </cell>
          <cell r="Y42">
            <v>117133</v>
          </cell>
          <cell r="Z42">
            <v>64629</v>
          </cell>
          <cell r="AA42">
            <v>3589.0109483000001</v>
          </cell>
          <cell r="AB42">
            <v>46143.705627000003</v>
          </cell>
          <cell r="AC42">
            <v>63.7</v>
          </cell>
          <cell r="AD42">
            <v>63.9</v>
          </cell>
          <cell r="AE42">
            <v>63.5</v>
          </cell>
          <cell r="AJ42">
            <v>2046</v>
          </cell>
          <cell r="AK42">
            <v>10139.127771151938</v>
          </cell>
          <cell r="AL42">
            <v>13256.874919981261</v>
          </cell>
          <cell r="AM42">
            <v>4488.551763727638</v>
          </cell>
          <cell r="AN42">
            <v>6273.4657307799407</v>
          </cell>
          <cell r="AO42">
            <v>2350.6344162774526</v>
          </cell>
          <cell r="AP42">
            <v>6578.5795993948941</v>
          </cell>
          <cell r="BH42">
            <v>1972</v>
          </cell>
          <cell r="BI42">
            <v>63.629265078136442</v>
          </cell>
          <cell r="BJ42">
            <v>19859.672349950837</v>
          </cell>
          <cell r="BK42">
            <v>8398.15894498546</v>
          </cell>
          <cell r="BL42">
            <v>5.0197694608899397E-2</v>
          </cell>
        </row>
        <row r="43">
          <cell r="A43">
            <v>2047</v>
          </cell>
          <cell r="B43">
            <v>35486.849150814502</v>
          </cell>
          <cell r="C43">
            <v>2068.1175545731739</v>
          </cell>
          <cell r="D43">
            <v>7037.7366331683024</v>
          </cell>
          <cell r="E43">
            <v>731.37112340860222</v>
          </cell>
          <cell r="F43">
            <v>31537.854031625633</v>
          </cell>
          <cell r="G43">
            <v>6796.8675670090615</v>
          </cell>
          <cell r="H43">
            <v>96.865946160792134</v>
          </cell>
          <cell r="I43">
            <v>4786.4294750958261</v>
          </cell>
          <cell r="J43">
            <v>339.84404640369002</v>
          </cell>
          <cell r="K43">
            <v>97.192385717413629</v>
          </cell>
          <cell r="L43">
            <v>-2429.9460693892238</v>
          </cell>
          <cell r="M43">
            <v>224.12154810383063</v>
          </cell>
          <cell r="O43">
            <v>-13.456764329755011</v>
          </cell>
          <cell r="Q43">
            <v>2047</v>
          </cell>
          <cell r="R43">
            <v>5430706</v>
          </cell>
          <cell r="U43">
            <v>2663940</v>
          </cell>
          <cell r="V43">
            <v>1639058</v>
          </cell>
          <cell r="W43">
            <v>43021</v>
          </cell>
          <cell r="X43">
            <v>770364</v>
          </cell>
          <cell r="Y43">
            <v>120799</v>
          </cell>
          <cell r="Z43">
            <v>65242</v>
          </cell>
          <cell r="AA43">
            <v>3593.7687744</v>
          </cell>
          <cell r="AB43">
            <v>45935.624500999998</v>
          </cell>
          <cell r="AC43">
            <v>63.7</v>
          </cell>
          <cell r="AD43">
            <v>63.9</v>
          </cell>
          <cell r="AE43">
            <v>63.5</v>
          </cell>
          <cell r="AJ43">
            <v>2047</v>
          </cell>
          <cell r="AK43">
            <v>10328.758961554438</v>
          </cell>
          <cell r="AL43">
            <v>13446.586867403903</v>
          </cell>
          <cell r="AM43">
            <v>4555.9363442418262</v>
          </cell>
          <cell r="AN43">
            <v>6326.8892907104728</v>
          </cell>
          <cell r="AO43">
            <v>2364.2846865388992</v>
          </cell>
          <cell r="AP43">
            <v>6636.9032471214823</v>
          </cell>
          <cell r="BH43">
            <v>1973</v>
          </cell>
          <cell r="BI43">
            <v>63.654790753906482</v>
          </cell>
          <cell r="BJ43">
            <v>20047.563137594752</v>
          </cell>
          <cell r="BK43">
            <v>8477.6132618103802</v>
          </cell>
          <cell r="BL43">
            <v>4.4085313989504264E-2</v>
          </cell>
        </row>
        <row r="44">
          <cell r="A44">
            <v>2048</v>
          </cell>
          <cell r="B44">
            <v>36140.235900676824</v>
          </cell>
          <cell r="C44">
            <v>2153.3832042134418</v>
          </cell>
          <cell r="D44">
            <v>7258.4199399886165</v>
          </cell>
          <cell r="E44">
            <v>746.34608041938554</v>
          </cell>
          <cell r="F44">
            <v>32177.979129585779</v>
          </cell>
          <cell r="G44">
            <v>6941.9632407688514</v>
          </cell>
          <cell r="H44">
            <v>97.431247841700852</v>
          </cell>
          <cell r="I44">
            <v>4804.4507699796259</v>
          </cell>
          <cell r="J44">
            <v>339.84404640368996</v>
          </cell>
          <cell r="K44">
            <v>97.192385717413629</v>
          </cell>
          <cell r="L44">
            <v>-2472.9138125797213</v>
          </cell>
          <cell r="M44">
            <v>346.1454492414519</v>
          </cell>
          <cell r="O44">
            <v>-13.704537877966628</v>
          </cell>
          <cell r="Q44">
            <v>2048</v>
          </cell>
          <cell r="R44">
            <v>5448084</v>
          </cell>
          <cell r="U44">
            <v>2685580</v>
          </cell>
          <cell r="V44">
            <v>1660501</v>
          </cell>
          <cell r="W44">
            <v>43091</v>
          </cell>
          <cell r="X44">
            <v>768748</v>
          </cell>
          <cell r="Y44">
            <v>120747</v>
          </cell>
          <cell r="Z44">
            <v>64696</v>
          </cell>
          <cell r="AA44">
            <v>3598.6366667000002</v>
          </cell>
          <cell r="AB44">
            <v>45763.992342999998</v>
          </cell>
          <cell r="AC44">
            <v>63.8</v>
          </cell>
          <cell r="AD44">
            <v>63.9</v>
          </cell>
          <cell r="AE44">
            <v>63.5</v>
          </cell>
          <cell r="AJ44">
            <v>2048</v>
          </cell>
          <cell r="AK44">
            <v>10514.241011579514</v>
          </cell>
          <cell r="AL44">
            <v>13669.997716065905</v>
          </cell>
          <cell r="AM44">
            <v>4624.4154459090187</v>
          </cell>
          <cell r="AN44">
            <v>6381.4177895277726</v>
          </cell>
          <cell r="AO44">
            <v>2378.8491836905014</v>
          </cell>
          <cell r="AP44">
            <v>6696.1584711971573</v>
          </cell>
          <cell r="BH44">
            <v>1974</v>
          </cell>
          <cell r="BI44">
            <v>63.670030119637218</v>
          </cell>
          <cell r="BJ44">
            <v>20248.43693105015</v>
          </cell>
          <cell r="BK44">
            <v>8562.5577672178315</v>
          </cell>
          <cell r="BL44">
            <v>3.7528955796487726E-2</v>
          </cell>
        </row>
        <row r="45">
          <cell r="A45">
            <v>2049</v>
          </cell>
          <cell r="B45">
            <v>36813.175309455699</v>
          </cell>
          <cell r="C45">
            <v>2207.735069362428</v>
          </cell>
          <cell r="D45">
            <v>7412.3604634172743</v>
          </cell>
          <cell r="E45">
            <v>761.77942573933069</v>
          </cell>
          <cell r="F45">
            <v>32827.412650925209</v>
          </cell>
          <cell r="G45">
            <v>7084.193869002037</v>
          </cell>
          <cell r="H45">
            <v>98.046204518893404</v>
          </cell>
          <cell r="I45">
            <v>4823.2255185505792</v>
          </cell>
          <cell r="J45">
            <v>339.84404640368996</v>
          </cell>
          <cell r="K45">
            <v>97.192385717413629</v>
          </cell>
          <cell r="L45">
            <v>-2518.9901586033634</v>
          </cell>
          <cell r="M45">
            <v>476.43157931456778</v>
          </cell>
          <cell r="O45">
            <v>-13.959726082226718</v>
          </cell>
          <cell r="Q45">
            <v>2049</v>
          </cell>
          <cell r="R45">
            <v>5466607</v>
          </cell>
          <cell r="U45">
            <v>2706525</v>
          </cell>
          <cell r="V45">
            <v>1680193</v>
          </cell>
          <cell r="W45">
            <v>43157</v>
          </cell>
          <cell r="X45">
            <v>766845</v>
          </cell>
          <cell r="Y45">
            <v>120021</v>
          </cell>
          <cell r="Z45">
            <v>63342</v>
          </cell>
          <cell r="AA45">
            <v>3602.3216553000002</v>
          </cell>
          <cell r="AB45">
            <v>45651.417822000003</v>
          </cell>
          <cell r="AC45">
            <v>63.8</v>
          </cell>
          <cell r="AD45">
            <v>63.9</v>
          </cell>
          <cell r="AE45">
            <v>63.6</v>
          </cell>
          <cell r="AJ45">
            <v>2049</v>
          </cell>
          <cell r="AK45">
            <v>10726.157867067419</v>
          </cell>
          <cell r="AL45">
            <v>13909.314171135968</v>
          </cell>
          <cell r="AM45">
            <v>4694.6842355020835</v>
          </cell>
          <cell r="AN45">
            <v>6439.0311535093397</v>
          </cell>
          <cell r="AO45">
            <v>2394.7489714370208</v>
          </cell>
          <cell r="AP45">
            <v>6758.1626499598651</v>
          </cell>
          <cell r="BH45">
            <v>1975</v>
          </cell>
          <cell r="BI45">
            <v>63.68878715842493</v>
          </cell>
          <cell r="BJ45">
            <v>20497.444483018335</v>
          </cell>
          <cell r="BK45">
            <v>8667.8568357563781</v>
          </cell>
          <cell r="BL45">
            <v>3.4169275307741193E-2</v>
          </cell>
        </row>
        <row r="46">
          <cell r="A46">
            <v>2050</v>
          </cell>
          <cell r="B46">
            <v>37480.145261695863</v>
          </cell>
          <cell r="C46">
            <v>2204.9811307988084</v>
          </cell>
          <cell r="D46">
            <v>7538.1664528743895</v>
          </cell>
          <cell r="E46">
            <v>777.14447217912971</v>
          </cell>
          <cell r="F46">
            <v>33491.868766960331</v>
          </cell>
          <cell r="G46">
            <v>7224.8063978424279</v>
          </cell>
          <cell r="H46">
            <v>98.700456256958063</v>
          </cell>
          <cell r="I46">
            <v>4843.8122302602742</v>
          </cell>
          <cell r="J46">
            <v>339.84404640369002</v>
          </cell>
          <cell r="K46">
            <v>97.192385717413629</v>
          </cell>
          <cell r="L46">
            <v>-2571.3097651560811</v>
          </cell>
          <cell r="M46">
            <v>612.61996582998381</v>
          </cell>
          <cell r="O46">
            <v>-14.21265065246248</v>
          </cell>
          <cell r="Q46">
            <v>2050</v>
          </cell>
          <cell r="R46">
            <v>5482460</v>
          </cell>
          <cell r="U46">
            <v>2727395</v>
          </cell>
          <cell r="V46">
            <v>1698455</v>
          </cell>
          <cell r="W46">
            <v>43214</v>
          </cell>
          <cell r="X46">
            <v>764842</v>
          </cell>
          <cell r="Y46">
            <v>121053</v>
          </cell>
          <cell r="Z46">
            <v>63244</v>
          </cell>
          <cell r="AA46">
            <v>3605.3086632999998</v>
          </cell>
          <cell r="AB46">
            <v>45595.542439999997</v>
          </cell>
          <cell r="AC46">
            <v>63.8</v>
          </cell>
          <cell r="AD46">
            <v>63.9</v>
          </cell>
          <cell r="AE46">
            <v>63.5</v>
          </cell>
          <cell r="AJ46">
            <v>2050</v>
          </cell>
          <cell r="AK46">
            <v>10874.824955965962</v>
          </cell>
          <cell r="AL46">
            <v>14068.501666382954</v>
          </cell>
          <cell r="AM46">
            <v>4761.9265493802277</v>
          </cell>
          <cell r="AN46">
            <v>6499.9060898019943</v>
          </cell>
          <cell r="AO46">
            <v>2411.8912885011814</v>
          </cell>
          <cell r="AP46">
            <v>6823.1516175467987</v>
          </cell>
          <cell r="BH46">
            <v>1976</v>
          </cell>
          <cell r="BI46">
            <v>63.709467391825193</v>
          </cell>
          <cell r="BJ46">
            <v>20803.314749149456</v>
          </cell>
          <cell r="BK46">
            <v>8797.2017245465759</v>
          </cell>
          <cell r="BL46">
            <v>3.4459006181417416E-2</v>
          </cell>
        </row>
        <row r="47">
          <cell r="A47">
            <v>2051</v>
          </cell>
          <cell r="B47">
            <v>38187.356288071387</v>
          </cell>
          <cell r="C47">
            <v>2223.3380843596606</v>
          </cell>
          <cell r="D47">
            <v>7352.7610848188469</v>
          </cell>
          <cell r="E47">
            <v>792.55690592113854</v>
          </cell>
          <cell r="F47">
            <v>34203.821866767859</v>
          </cell>
          <cell r="G47">
            <v>7372.1341150141106</v>
          </cell>
          <cell r="H47">
            <v>99.396773687487993</v>
          </cell>
          <cell r="I47">
            <v>4867.2821221271561</v>
          </cell>
          <cell r="J47">
            <v>339.84404640369002</v>
          </cell>
          <cell r="K47">
            <v>97.192385717413629</v>
          </cell>
          <cell r="L47">
            <v>-2623.8192405864561</v>
          </cell>
          <cell r="M47">
            <v>751.73943807830176</v>
          </cell>
          <cell r="O47">
            <v>-14.480834219612474</v>
          </cell>
          <cell r="Q47">
            <v>2051</v>
          </cell>
          <cell r="R47">
            <v>5491232</v>
          </cell>
          <cell r="U47">
            <v>2750053</v>
          </cell>
          <cell r="V47">
            <v>1716723</v>
          </cell>
          <cell r="W47">
            <v>43265</v>
          </cell>
          <cell r="X47">
            <v>762923</v>
          </cell>
          <cell r="Y47">
            <v>123979</v>
          </cell>
          <cell r="Z47">
            <v>64634</v>
          </cell>
          <cell r="AA47">
            <v>3604.2473804000001</v>
          </cell>
          <cell r="AB47">
            <v>45591.313083000001</v>
          </cell>
          <cell r="AC47">
            <v>63.7</v>
          </cell>
          <cell r="AD47">
            <v>63.9</v>
          </cell>
          <cell r="AE47">
            <v>63.5</v>
          </cell>
          <cell r="AJ47">
            <v>2051</v>
          </cell>
          <cell r="AK47">
            <v>11017.177459767932</v>
          </cell>
          <cell r="AL47">
            <v>14243.210977891009</v>
          </cell>
          <cell r="AM47">
            <v>4829.0967353290789</v>
          </cell>
          <cell r="AN47">
            <v>6564.7181879414975</v>
          </cell>
          <cell r="AO47">
            <v>2430.3526216441164</v>
          </cell>
          <cell r="AP47">
            <v>6891.5628268492464</v>
          </cell>
          <cell r="BH47">
            <v>1977</v>
          </cell>
          <cell r="BI47">
            <v>63.72737550036338</v>
          </cell>
          <cell r="BJ47">
            <v>20966.443861247939</v>
          </cell>
          <cell r="BK47">
            <v>8866.1849478252225</v>
          </cell>
          <cell r="BL47">
            <v>3.467647974898197E-2</v>
          </cell>
        </row>
        <row r="48">
          <cell r="A48">
            <v>2052</v>
          </cell>
          <cell r="B48">
            <v>38908.372883623022</v>
          </cell>
          <cell r="C48">
            <v>2274.2179001020036</v>
          </cell>
          <cell r="D48">
            <v>7148.1484472351003</v>
          </cell>
          <cell r="E48">
            <v>808.27495897203812</v>
          </cell>
          <cell r="F48">
            <v>34962.515916535529</v>
          </cell>
          <cell r="G48">
            <v>7529.3106950921238</v>
          </cell>
          <cell r="H48">
            <v>100.14013369617874</v>
          </cell>
          <cell r="I48">
            <v>4894.4280493339093</v>
          </cell>
          <cell r="J48">
            <v>339.84404640369002</v>
          </cell>
          <cell r="K48">
            <v>97.192385717413629</v>
          </cell>
          <cell r="L48">
            <v>-2677.8212365519321</v>
          </cell>
          <cell r="M48">
            <v>883.51181401518886</v>
          </cell>
          <cell r="O48">
            <v>-14.754253038741801</v>
          </cell>
          <cell r="Q48">
            <v>2052</v>
          </cell>
          <cell r="R48">
            <v>5500018</v>
          </cell>
          <cell r="U48">
            <v>2775148</v>
          </cell>
          <cell r="V48">
            <v>1735845</v>
          </cell>
          <cell r="W48">
            <v>43313</v>
          </cell>
          <cell r="X48">
            <v>761255</v>
          </cell>
          <cell r="Y48">
            <v>126407</v>
          </cell>
          <cell r="Z48">
            <v>66258</v>
          </cell>
          <cell r="AA48">
            <v>3599.1773287999999</v>
          </cell>
          <cell r="AB48">
            <v>45609.098328</v>
          </cell>
          <cell r="AC48">
            <v>63.7</v>
          </cell>
          <cell r="AD48">
            <v>63.8</v>
          </cell>
          <cell r="AE48">
            <v>63.5</v>
          </cell>
          <cell r="AJ48">
            <v>2052</v>
          </cell>
          <cell r="AK48">
            <v>11144.493555869127</v>
          </cell>
          <cell r="AL48">
            <v>14417.897465045427</v>
          </cell>
          <cell r="AM48">
            <v>4899.4941905509959</v>
          </cell>
          <cell r="AN48">
            <v>6634.0622199204645</v>
          </cell>
          <cell r="AO48">
            <v>2450.3643017882268</v>
          </cell>
          <cell r="AP48">
            <v>6964.2128093752244</v>
          </cell>
          <cell r="BH48">
            <v>1978</v>
          </cell>
          <cell r="BI48">
            <v>63.747466556208323</v>
          </cell>
          <cell r="BJ48">
            <v>21260.590436796629</v>
          </cell>
          <cell r="BK48">
            <v>8990.5721809603747</v>
          </cell>
          <cell r="BL48">
            <v>3.5016072855834357E-2</v>
          </cell>
        </row>
        <row r="49">
          <cell r="A49">
            <v>2053</v>
          </cell>
          <cell r="B49">
            <v>39651.379620929227</v>
          </cell>
          <cell r="C49">
            <v>2390.0283638913738</v>
          </cell>
          <cell r="D49">
            <v>7032.7051984293093</v>
          </cell>
          <cell r="E49">
            <v>824.46928446794266</v>
          </cell>
          <cell r="F49">
            <v>35772.51583078866</v>
          </cell>
          <cell r="G49">
            <v>7695.1202080998137</v>
          </cell>
          <cell r="H49">
            <v>100.93720386923535</v>
          </cell>
          <cell r="I49">
            <v>4926.6390050639011</v>
          </cell>
          <cell r="J49">
            <v>339.84404640369002</v>
          </cell>
          <cell r="K49">
            <v>97.192385717413629</v>
          </cell>
          <cell r="L49">
            <v>-2730.7054326093862</v>
          </cell>
          <cell r="M49">
            <v>1006.9935031101741</v>
          </cell>
          <cell r="O49">
            <v>-15.036010798745446</v>
          </cell>
          <cell r="Q49">
            <v>2053</v>
          </cell>
          <cell r="R49">
            <v>5509918</v>
          </cell>
          <cell r="U49">
            <v>2802466</v>
          </cell>
          <cell r="V49">
            <v>1755753</v>
          </cell>
          <cell r="W49">
            <v>43354</v>
          </cell>
          <cell r="X49">
            <v>759943</v>
          </cell>
          <cell r="Y49">
            <v>128948</v>
          </cell>
          <cell r="Z49">
            <v>67460</v>
          </cell>
          <cell r="AA49">
            <v>3591.5149345</v>
          </cell>
          <cell r="AB49">
            <v>45636.217424000002</v>
          </cell>
          <cell r="AC49">
            <v>63.7</v>
          </cell>
          <cell r="AD49">
            <v>63.8</v>
          </cell>
          <cell r="AE49">
            <v>63.4</v>
          </cell>
          <cell r="AJ49">
            <v>2053</v>
          </cell>
          <cell r="AK49">
            <v>11303.776192781419</v>
          </cell>
          <cell r="AL49">
            <v>14616.582643319773</v>
          </cell>
          <cell r="AM49">
            <v>4971.4345653871196</v>
          </cell>
          <cell r="AN49">
            <v>6708.3090556576781</v>
          </cell>
          <cell r="AO49">
            <v>2472.1295872710202</v>
          </cell>
          <cell r="AP49">
            <v>7041.6912394740739</v>
          </cell>
          <cell r="BH49">
            <v>1979</v>
          </cell>
          <cell r="BI49">
            <v>63.756626172588952</v>
          </cell>
          <cell r="BJ49">
            <v>21489.795527009184</v>
          </cell>
          <cell r="BK49">
            <v>9087.4972834840082</v>
          </cell>
          <cell r="BL49">
            <v>4.2625446117123406E-2</v>
          </cell>
        </row>
        <row r="50">
          <cell r="A50">
            <v>2054</v>
          </cell>
          <cell r="B50">
            <v>40409.061130335373</v>
          </cell>
          <cell r="C50">
            <v>2563.0096218403673</v>
          </cell>
          <cell r="D50">
            <v>7092.0240640423135</v>
          </cell>
          <cell r="E50">
            <v>840.98806303533638</v>
          </cell>
          <cell r="F50">
            <v>36621.694034239204</v>
          </cell>
          <cell r="G50">
            <v>7866.0994957736484</v>
          </cell>
          <cell r="H50">
            <v>101.76407645967177</v>
          </cell>
          <cell r="I50">
            <v>4963.2417450651665</v>
          </cell>
          <cell r="J50">
            <v>339.84404640369002</v>
          </cell>
          <cell r="K50">
            <v>97.192385717413629</v>
          </cell>
          <cell r="L50">
            <v>-2781.9118401897917</v>
          </cell>
          <cell r="M50">
            <v>1125.5367730525163</v>
          </cell>
          <cell r="O50">
            <v>-15.323333423257736</v>
          </cell>
          <cell r="Q50">
            <v>2054</v>
          </cell>
          <cell r="R50">
            <v>5519836</v>
          </cell>
          <cell r="U50">
            <v>2831232</v>
          </cell>
          <cell r="V50">
            <v>1775675</v>
          </cell>
          <cell r="W50">
            <v>43381</v>
          </cell>
          <cell r="X50">
            <v>758960</v>
          </cell>
          <cell r="Y50">
            <v>129827</v>
          </cell>
          <cell r="Z50">
            <v>67423</v>
          </cell>
          <cell r="AA50">
            <v>3580.7216106000001</v>
          </cell>
          <cell r="AB50">
            <v>45655.934464999998</v>
          </cell>
          <cell r="AC50">
            <v>63.6</v>
          </cell>
          <cell r="AD50">
            <v>63.8</v>
          </cell>
          <cell r="AE50">
            <v>63.4</v>
          </cell>
          <cell r="AJ50">
            <v>2054</v>
          </cell>
          <cell r="AK50">
            <v>11485.378569181024</v>
          </cell>
          <cell r="AL50">
            <v>14829.820319468263</v>
          </cell>
          <cell r="AM50">
            <v>5045.4568938693137</v>
          </cell>
          <cell r="AN50">
            <v>6786.984002181187</v>
          </cell>
          <cell r="AO50">
            <v>2495.4456808992586</v>
          </cell>
          <cell r="AP50">
            <v>7123.5624599392349</v>
          </cell>
          <cell r="BH50">
            <v>1980</v>
          </cell>
          <cell r="BI50">
            <v>63.794883697518472</v>
          </cell>
          <cell r="BJ50">
            <v>21732.228058008623</v>
          </cell>
          <cell r="BK50">
            <v>9190.0159400303965</v>
          </cell>
          <cell r="BL50">
            <v>4.4278275848569082E-2</v>
          </cell>
        </row>
        <row r="51">
          <cell r="A51">
            <v>2055</v>
          </cell>
          <cell r="B51">
            <v>41181.682778900882</v>
          </cell>
          <cell r="C51">
            <v>2805.3204723615027</v>
          </cell>
          <cell r="D51">
            <v>7229.0318957197451</v>
          </cell>
          <cell r="E51">
            <v>857.83778975641781</v>
          </cell>
          <cell r="F51">
            <v>37502.050096322659</v>
          </cell>
          <cell r="G51">
            <v>8040.9886578166734</v>
          </cell>
          <cell r="H51">
            <v>102.61856693645251</v>
          </cell>
          <cell r="I51">
            <v>5004.329686730729</v>
          </cell>
          <cell r="J51">
            <v>339.84404640369002</v>
          </cell>
          <cell r="K51">
            <v>97.192385717413643</v>
          </cell>
          <cell r="L51">
            <v>-2829.6098565633406</v>
          </cell>
          <cell r="M51">
            <v>1245.4834612630002</v>
          </cell>
          <cell r="O51">
            <v>-15.616321543545798</v>
          </cell>
          <cell r="Q51">
            <v>2055</v>
          </cell>
          <cell r="R51">
            <v>5529772</v>
          </cell>
          <cell r="U51">
            <v>2860233</v>
          </cell>
          <cell r="V51">
            <v>1795215</v>
          </cell>
          <cell r="W51">
            <v>43395</v>
          </cell>
          <cell r="X51">
            <v>758313</v>
          </cell>
          <cell r="Y51">
            <v>130043</v>
          </cell>
          <cell r="Z51">
            <v>67843</v>
          </cell>
          <cell r="AA51">
            <v>3566.0663045000001</v>
          </cell>
          <cell r="AB51">
            <v>45652.705693000004</v>
          </cell>
          <cell r="AC51">
            <v>63.6</v>
          </cell>
          <cell r="AD51">
            <v>63.8</v>
          </cell>
          <cell r="AE51">
            <v>63.4</v>
          </cell>
          <cell r="AJ51">
            <v>2055</v>
          </cell>
          <cell r="AK51">
            <v>11673.549582383554</v>
          </cell>
          <cell r="AL51">
            <v>15090.346546300063</v>
          </cell>
          <cell r="AM51">
            <v>5124.155723347325</v>
          </cell>
          <cell r="AN51">
            <v>6869.6826415665064</v>
          </cell>
          <cell r="AO51">
            <v>2520.2810030142609</v>
          </cell>
          <cell r="AP51">
            <v>7209.42711875653</v>
          </cell>
          <cell r="BH51">
            <v>1981</v>
          </cell>
          <cell r="BI51">
            <v>63.799885178663104</v>
          </cell>
          <cell r="BJ51">
            <v>22040.100054650538</v>
          </cell>
          <cell r="BK51">
            <v>9320.2073106103471</v>
          </cell>
          <cell r="BL51">
            <v>4.4570551639240188E-2</v>
          </cell>
        </row>
        <row r="52">
          <cell r="A52">
            <v>2056</v>
          </cell>
          <cell r="B52">
            <v>41965.350442204275</v>
          </cell>
          <cell r="C52">
            <v>3037.3077884515437</v>
          </cell>
          <cell r="D52">
            <v>7505.5851414422332</v>
          </cell>
          <cell r="E52">
            <v>874.93774067185188</v>
          </cell>
          <cell r="F52">
            <v>38411.413251527338</v>
          </cell>
          <cell r="G52">
            <v>8221.3823695625506</v>
          </cell>
          <cell r="H52">
            <v>103.50936457345256</v>
          </cell>
          <cell r="I52">
            <v>5050.8477398327213</v>
          </cell>
          <cell r="J52">
            <v>339.84404640369002</v>
          </cell>
          <cell r="K52">
            <v>97.192385717413643</v>
          </cell>
          <cell r="L52">
            <v>-2881.0637435067556</v>
          </cell>
          <cell r="M52">
            <v>1370.7085082692513</v>
          </cell>
          <cell r="O52">
            <v>-15.913498460803002</v>
          </cell>
          <cell r="Q52">
            <v>2056</v>
          </cell>
          <cell r="R52">
            <v>5539173</v>
          </cell>
          <cell r="U52">
            <v>2889646</v>
          </cell>
          <cell r="V52">
            <v>1814658</v>
          </cell>
          <cell r="W52">
            <v>43404</v>
          </cell>
          <cell r="X52">
            <v>758050</v>
          </cell>
          <cell r="Y52">
            <v>131466</v>
          </cell>
          <cell r="Z52">
            <v>68515</v>
          </cell>
          <cell r="AA52">
            <v>3550.9287134000001</v>
          </cell>
          <cell r="AB52">
            <v>45616.875271999997</v>
          </cell>
          <cell r="AC52">
            <v>63.7</v>
          </cell>
          <cell r="AD52">
            <v>63.8</v>
          </cell>
          <cell r="AE52">
            <v>63.4</v>
          </cell>
          <cell r="AJ52">
            <v>2056</v>
          </cell>
          <cell r="AK52">
            <v>11882.958262558786</v>
          </cell>
          <cell r="AL52">
            <v>15362.384533671962</v>
          </cell>
          <cell r="AM52">
            <v>5206.6646894993792</v>
          </cell>
          <cell r="AN52">
            <v>6956.2316621434757</v>
          </cell>
          <cell r="AO52">
            <v>2546.1662874176004</v>
          </cell>
          <cell r="AP52">
            <v>7299.5218957184461</v>
          </cell>
          <cell r="BH52">
            <v>1982</v>
          </cell>
          <cell r="BI52">
            <v>63.788821806639504</v>
          </cell>
          <cell r="BJ52">
            <v>22247.062064715283</v>
          </cell>
          <cell r="BK52">
            <v>9407.7263706164758</v>
          </cell>
          <cell r="BL52">
            <v>4.9057303511728483E-2</v>
          </cell>
        </row>
        <row r="53">
          <cell r="A53">
            <v>2057</v>
          </cell>
          <cell r="B53">
            <v>42764.395032602188</v>
          </cell>
          <cell r="C53">
            <v>3212.1690889629449</v>
          </cell>
          <cell r="D53">
            <v>7841.6101397626999</v>
          </cell>
          <cell r="E53">
            <v>892.37852038484061</v>
          </cell>
          <cell r="F53">
            <v>39360.823099110545</v>
          </cell>
          <cell r="G53">
            <v>8407.5074380493043</v>
          </cell>
          <cell r="H53">
            <v>104.42297351220142</v>
          </cell>
          <cell r="I53">
            <v>5102.4251350303721</v>
          </cell>
          <cell r="J53">
            <v>339.84404640369007</v>
          </cell>
          <cell r="K53">
            <v>97.192385717413643</v>
          </cell>
          <cell r="L53">
            <v>-2941.3328900362153</v>
          </cell>
          <cell r="M53">
            <v>1504.6739422819976</v>
          </cell>
          <cell r="O53">
            <v>-16.216506509571392</v>
          </cell>
          <cell r="Q53">
            <v>2057</v>
          </cell>
          <cell r="R53">
            <v>5548590</v>
          </cell>
          <cell r="U53">
            <v>2919919</v>
          </cell>
          <cell r="V53">
            <v>1833999</v>
          </cell>
          <cell r="W53">
            <v>43398</v>
          </cell>
          <cell r="X53">
            <v>758105</v>
          </cell>
          <cell r="Y53">
            <v>132609</v>
          </cell>
          <cell r="Z53">
            <v>68852</v>
          </cell>
          <cell r="AA53">
            <v>3534.1855716999999</v>
          </cell>
          <cell r="AB53">
            <v>45550.288546000003</v>
          </cell>
          <cell r="AC53">
            <v>63.6</v>
          </cell>
          <cell r="AD53">
            <v>63.8</v>
          </cell>
          <cell r="AE53">
            <v>63.4</v>
          </cell>
          <cell r="AJ53">
            <v>2057</v>
          </cell>
          <cell r="AK53">
            <v>12083.866041812546</v>
          </cell>
          <cell r="AL53">
            <v>15610.989313219861</v>
          </cell>
          <cell r="AM53">
            <v>5290.6241621568679</v>
          </cell>
          <cell r="AN53">
            <v>7047.0091976102167</v>
          </cell>
          <cell r="AO53">
            <v>2573.2812940344461</v>
          </cell>
          <cell r="AP53">
            <v>7394.1197234318497</v>
          </cell>
          <cell r="BH53">
            <v>1983</v>
          </cell>
          <cell r="BI53">
            <v>63.781894752899774</v>
          </cell>
          <cell r="BJ53">
            <v>22527.472713008516</v>
          </cell>
          <cell r="BK53">
            <v>9526.305023513476</v>
          </cell>
          <cell r="BL53">
            <v>4.5421113708056161E-2</v>
          </cell>
        </row>
        <row r="54">
          <cell r="A54">
            <v>2058</v>
          </cell>
          <cell r="B54">
            <v>43592.169910469805</v>
          </cell>
          <cell r="C54">
            <v>3324.4981950498568</v>
          </cell>
          <cell r="D54">
            <v>8191.3138811277377</v>
          </cell>
          <cell r="E54">
            <v>910.43940911556365</v>
          </cell>
          <cell r="F54">
            <v>40334.808459269538</v>
          </cell>
          <cell r="G54">
            <v>8597.6419295923824</v>
          </cell>
          <cell r="H54">
            <v>105.33369269459705</v>
          </cell>
          <cell r="I54">
            <v>5157.0715683862536</v>
          </cell>
          <cell r="J54">
            <v>339.84404640369007</v>
          </cell>
          <cell r="K54">
            <v>97.192385717413629</v>
          </cell>
          <cell r="L54">
            <v>-3009.2882681618271</v>
          </cell>
          <cell r="M54">
            <v>1646.676040138077</v>
          </cell>
          <cell r="O54">
            <v>-16.530409446431999</v>
          </cell>
          <cell r="Q54">
            <v>2058</v>
          </cell>
          <cell r="R54">
            <v>5559687</v>
          </cell>
          <cell r="U54">
            <v>2950346</v>
          </cell>
          <cell r="V54">
            <v>1853001</v>
          </cell>
          <cell r="W54">
            <v>43369</v>
          </cell>
          <cell r="X54">
            <v>758293</v>
          </cell>
          <cell r="Y54">
            <v>132563</v>
          </cell>
          <cell r="Z54">
            <v>68940</v>
          </cell>
          <cell r="AA54">
            <v>3515.9198274999999</v>
          </cell>
          <cell r="AB54">
            <v>45452.172551000003</v>
          </cell>
          <cell r="AC54">
            <v>63.6</v>
          </cell>
          <cell r="AD54">
            <v>63.8</v>
          </cell>
          <cell r="AE54">
            <v>63.4</v>
          </cell>
          <cell r="AJ54">
            <v>2058</v>
          </cell>
          <cell r="AK54">
            <v>12278.98965943754</v>
          </cell>
          <cell r="AL54">
            <v>15868.331754858427</v>
          </cell>
          <cell r="AM54">
            <v>5377.1336078669137</v>
          </cell>
          <cell r="AN54">
            <v>7141.3101138142438</v>
          </cell>
          <cell r="AO54">
            <v>2601.4887297796568</v>
          </cell>
          <cell r="AP54">
            <v>7492.4847028732338</v>
          </cell>
          <cell r="BH54">
            <v>1984</v>
          </cell>
          <cell r="BI54">
            <v>63.785712762554645</v>
          </cell>
          <cell r="BJ54">
            <v>22810.813290329461</v>
          </cell>
          <cell r="BK54">
            <v>9646.12267014807</v>
          </cell>
          <cell r="BL54">
            <v>4.274976010235633E-2</v>
          </cell>
        </row>
        <row r="55">
          <cell r="A55">
            <v>2059</v>
          </cell>
          <cell r="B55">
            <v>44436.432403818486</v>
          </cell>
          <cell r="C55">
            <v>3401.5567213179866</v>
          </cell>
          <cell r="D55">
            <v>8485.223192757323</v>
          </cell>
          <cell r="E55">
            <v>928.86575834205757</v>
          </cell>
          <cell r="F55">
            <v>41329.34830958103</v>
          </cell>
          <cell r="G55">
            <v>8791.9643230801448</v>
          </cell>
          <cell r="H55">
            <v>106.23454393569796</v>
          </cell>
          <cell r="I55">
            <v>5214.8245135335228</v>
          </cell>
          <cell r="J55">
            <v>339.84404640369007</v>
          </cell>
          <cell r="K55">
            <v>97.192385717413629</v>
          </cell>
          <cell r="L55">
            <v>-3082.198354402808</v>
          </cell>
          <cell r="M55">
            <v>1795.3779610812012</v>
          </cell>
          <cell r="O55">
            <v>-16.850564702360657</v>
          </cell>
          <cell r="Q55">
            <v>2059</v>
          </cell>
          <cell r="R55">
            <v>5570806</v>
          </cell>
          <cell r="U55">
            <v>2980301</v>
          </cell>
          <cell r="V55">
            <v>1871554</v>
          </cell>
          <cell r="W55">
            <v>43314</v>
          </cell>
          <cell r="X55">
            <v>758583</v>
          </cell>
          <cell r="Y55">
            <v>132590</v>
          </cell>
          <cell r="Z55">
            <v>69204</v>
          </cell>
          <cell r="AA55">
            <v>3495.8687126999998</v>
          </cell>
          <cell r="AB55">
            <v>45325.866632999998</v>
          </cell>
          <cell r="AC55">
            <v>63.7</v>
          </cell>
          <cell r="AD55">
            <v>63.8</v>
          </cell>
          <cell r="AE55">
            <v>63.4</v>
          </cell>
          <cell r="AJ55">
            <v>2059</v>
          </cell>
          <cell r="AK55">
            <v>12486.108687431295</v>
          </cell>
          <cell r="AL55">
            <v>16149.822704447028</v>
          </cell>
          <cell r="AM55">
            <v>5466.6901348025967</v>
          </cell>
          <cell r="AN55">
            <v>7239.3614176025158</v>
          </cell>
          <cell r="AO55">
            <v>2630.9732607669089</v>
          </cell>
          <cell r="AP55">
            <v>7594.7946651100119</v>
          </cell>
          <cell r="BH55">
            <v>1985</v>
          </cell>
          <cell r="BI55">
            <v>63.786143412394146</v>
          </cell>
          <cell r="BJ55">
            <v>23086.858475308742</v>
          </cell>
          <cell r="BK55">
            <v>9762.8552777461846</v>
          </cell>
          <cell r="BL55">
            <v>3.9562222611074879E-2</v>
          </cell>
        </row>
        <row r="56">
          <cell r="A56">
            <v>2060</v>
          </cell>
          <cell r="B56">
            <v>45288.47144271202</v>
          </cell>
          <cell r="C56">
            <v>3458.021651947492</v>
          </cell>
          <cell r="D56">
            <v>8593.4842184389709</v>
          </cell>
          <cell r="E56">
            <v>947.47582695968197</v>
          </cell>
          <cell r="F56">
            <v>42340.39163949553</v>
          </cell>
          <cell r="G56">
            <v>8989.1866973141023</v>
          </cell>
          <cell r="H56">
            <v>107.12466763570534</v>
          </cell>
          <cell r="I56">
            <v>5276.199280060242</v>
          </cell>
          <cell r="J56">
            <v>339.84404640369013</v>
          </cell>
          <cell r="K56">
            <v>97.192385717413629</v>
          </cell>
          <cell r="L56">
            <v>-3158.3804896803499</v>
          </cell>
          <cell r="M56">
            <v>1947.8500280373682</v>
          </cell>
          <cell r="O56">
            <v>-17.173668933973886</v>
          </cell>
          <cell r="Q56">
            <v>2060</v>
          </cell>
          <cell r="R56">
            <v>5580833</v>
          </cell>
          <cell r="U56">
            <v>3009521</v>
          </cell>
          <cell r="V56">
            <v>1889437</v>
          </cell>
          <cell r="W56">
            <v>43232</v>
          </cell>
          <cell r="X56">
            <v>759025</v>
          </cell>
          <cell r="Y56">
            <v>132116</v>
          </cell>
          <cell r="Z56">
            <v>68975</v>
          </cell>
          <cell r="AA56">
            <v>3473.7569429999999</v>
          </cell>
          <cell r="AB56">
            <v>45173.682587000003</v>
          </cell>
          <cell r="AC56">
            <v>63.7</v>
          </cell>
          <cell r="AD56">
            <v>63.8</v>
          </cell>
          <cell r="AE56">
            <v>63.4</v>
          </cell>
          <cell r="AJ56">
            <v>2060</v>
          </cell>
          <cell r="AK56">
            <v>12699.092419654015</v>
          </cell>
          <cell r="AL56">
            <v>16427.22435709391</v>
          </cell>
          <cell r="AM56">
            <v>5558.159051813358</v>
          </cell>
          <cell r="AN56">
            <v>7341.2601502704929</v>
          </cell>
          <cell r="AO56">
            <v>2661.7194077055856</v>
          </cell>
          <cell r="AP56">
            <v>7701.1065522818772</v>
          </cell>
          <cell r="BH56">
            <v>1986</v>
          </cell>
          <cell r="BI56">
            <v>63.795064833174813</v>
          </cell>
          <cell r="BJ56">
            <v>23426.485337976173</v>
          </cell>
          <cell r="BK56">
            <v>9906.474987296675</v>
          </cell>
          <cell r="BL56">
            <v>4.3107478518805115E-2</v>
          </cell>
        </row>
        <row r="57">
          <cell r="BH57">
            <v>1987</v>
          </cell>
          <cell r="BI57">
            <v>63.725553569353202</v>
          </cell>
          <cell r="BJ57">
            <v>23728.114028922304</v>
          </cell>
          <cell r="BK57">
            <v>10034.02621998052</v>
          </cell>
          <cell r="BL57">
            <v>4.5287258358191612E-2</v>
          </cell>
        </row>
        <row r="58">
          <cell r="BH58">
            <v>1988</v>
          </cell>
          <cell r="BI58">
            <v>63.672369293888771</v>
          </cell>
          <cell r="BJ58">
            <v>23961.313042460322</v>
          </cell>
          <cell r="BK58">
            <v>10132.640252830408</v>
          </cell>
          <cell r="BL58">
            <v>4.4506134644435896E-2</v>
          </cell>
        </row>
        <row r="59">
          <cell r="BH59">
            <v>1989</v>
          </cell>
          <cell r="BI59">
            <v>63.624854312354316</v>
          </cell>
          <cell r="BJ59">
            <v>24209.278247215749</v>
          </cell>
          <cell r="BK59">
            <v>10237.49853879136</v>
          </cell>
          <cell r="BL59">
            <v>4.2195458862125529E-2</v>
          </cell>
        </row>
        <row r="60">
          <cell r="BH60">
            <v>1990</v>
          </cell>
          <cell r="BI60">
            <v>63.570150931109453</v>
          </cell>
          <cell r="BJ60">
            <v>24415.76324717201</v>
          </cell>
          <cell r="BK60">
            <v>10324.815883147863</v>
          </cell>
          <cell r="BL60">
            <v>4.3882406075055932E-2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tte 2025 "/>
      <sheetName val="Dette FR 00_25"/>
      <sheetName val="Dette 00_25"/>
      <sheetName val="Taux"/>
      <sheetName val="solde 25"/>
      <sheetName val="UE 19 - 25"/>
      <sheetName val="FR 00 - 25"/>
    </sheetNames>
    <sheetDataSet>
      <sheetData sheetId="0">
        <row r="2">
          <cell r="B2" t="str">
            <v>Estonie</v>
          </cell>
        </row>
      </sheetData>
      <sheetData sheetId="1" refreshError="1"/>
      <sheetData sheetId="2" refreshError="1"/>
      <sheetData sheetId="3">
        <row r="1">
          <cell r="F1">
            <v>2001</v>
          </cell>
        </row>
      </sheetData>
      <sheetData sheetId="4">
        <row r="1">
          <cell r="C1" t="str">
            <v>Charge d'intérêts</v>
          </cell>
        </row>
      </sheetData>
      <sheetData sheetId="5" refreshError="1"/>
      <sheetData sheetId="6">
        <row r="1"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W1">
            <v>2017</v>
          </cell>
          <cell r="X1">
            <v>2018</v>
          </cell>
          <cell r="Y1">
            <v>2019</v>
          </cell>
          <cell r="Z1">
            <v>2020</v>
          </cell>
          <cell r="AA1">
            <v>2021</v>
          </cell>
          <cell r="AB1">
            <v>2022</v>
          </cell>
          <cell r="AC1">
            <v>2023</v>
          </cell>
          <cell r="AD1">
            <v>2024</v>
          </cell>
          <cell r="AE1">
            <v>2025</v>
          </cell>
        </row>
        <row r="4">
          <cell r="F4">
            <v>1.6999999999999957</v>
          </cell>
          <cell r="G4">
            <v>1.7000000000000028</v>
          </cell>
          <cell r="H4">
            <v>-0.19999999999999574</v>
          </cell>
          <cell r="I4">
            <v>-1.2000000000000028</v>
          </cell>
          <cell r="J4">
            <v>-0.80000000000000426</v>
          </cell>
          <cell r="K4">
            <v>-0.79999999999999716</v>
          </cell>
          <cell r="L4">
            <v>-9.9999999999994316E-2</v>
          </cell>
          <cell r="M4">
            <v>-0.29999999999999716</v>
          </cell>
          <cell r="N4">
            <v>-0.60000000000000142</v>
          </cell>
          <cell r="O4">
            <v>-4.8999999999999986</v>
          </cell>
          <cell r="P4">
            <v>-4.6000000000000014</v>
          </cell>
          <cell r="Q4">
            <v>-2.5999999999999943</v>
          </cell>
          <cell r="R4">
            <v>-2.5999999999999943</v>
          </cell>
          <cell r="S4">
            <v>-2.6000000000000014</v>
          </cell>
          <cell r="T4">
            <v>-2.3999999999999986</v>
          </cell>
          <cell r="U4">
            <v>-1.8999999999999986</v>
          </cell>
          <cell r="V4">
            <v>-1.8999999999999986</v>
          </cell>
          <cell r="W4">
            <v>-1.6000000000000085</v>
          </cell>
          <cell r="X4">
            <v>-0.60000000000000142</v>
          </cell>
          <cell r="Y4">
            <v>-0.79999999999999716</v>
          </cell>
          <cell r="Z4">
            <v>-7.6000000000000085</v>
          </cell>
          <cell r="AA4">
            <v>-5.2000000000000028</v>
          </cell>
          <cell r="AB4">
            <v>-2.7999999999999972</v>
          </cell>
          <cell r="AC4">
            <v>-3.5</v>
          </cell>
          <cell r="AD4">
            <v>-3.7999999999999972</v>
          </cell>
          <cell r="AE4">
            <v>-2.8999999999999986</v>
          </cell>
        </row>
        <row r="7">
          <cell r="F7">
            <v>-1.3</v>
          </cell>
          <cell r="G7">
            <v>-1.4</v>
          </cell>
          <cell r="H7">
            <v>-3.2</v>
          </cell>
          <cell r="I7">
            <v>-4.0999999999999996</v>
          </cell>
          <cell r="J7">
            <v>-3.6</v>
          </cell>
          <cell r="K7">
            <v>-3.5</v>
          </cell>
          <cell r="L7">
            <v>-2.7</v>
          </cell>
          <cell r="M7">
            <v>-3</v>
          </cell>
          <cell r="N7">
            <v>-3.5</v>
          </cell>
          <cell r="O7">
            <v>-7.4</v>
          </cell>
          <cell r="P7">
            <v>-7.2</v>
          </cell>
          <cell r="Q7">
            <v>-5.3</v>
          </cell>
          <cell r="R7">
            <v>-5.2</v>
          </cell>
          <cell r="S7">
            <v>-4.9000000000000004</v>
          </cell>
          <cell r="T7">
            <v>-4.5999999999999996</v>
          </cell>
          <cell r="U7">
            <v>-3.9</v>
          </cell>
          <cell r="V7">
            <v>-3.8</v>
          </cell>
          <cell r="W7">
            <v>-3.4</v>
          </cell>
          <cell r="X7">
            <v>-2.2999999999999998</v>
          </cell>
          <cell r="Y7">
            <v>-2.4</v>
          </cell>
          <cell r="Z7">
            <v>-8.9</v>
          </cell>
          <cell r="AA7">
            <v>-6.6</v>
          </cell>
          <cell r="AB7">
            <v>-4.7</v>
          </cell>
          <cell r="AC7">
            <v>-5.4</v>
          </cell>
          <cell r="AD7">
            <v>-5.8</v>
          </cell>
          <cell r="AE7">
            <v>-5.0999999999999996</v>
          </cell>
        </row>
        <row r="11">
          <cell r="C11" t="str">
            <v xml:space="preserve">Solde primaire </v>
          </cell>
        </row>
        <row r="14">
          <cell r="C14" t="str">
            <v>Solde public total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ctionnaire des codes"/>
      <sheetName val="COR (juin 2025)"/>
      <sheetName val="COR_variante chomage"/>
      <sheetName val="COR_variante pté"/>
      <sheetName val="population"/>
      <sheetName val="populationF"/>
      <sheetName val="populationH"/>
      <sheetName val="POPACTBIT"/>
      <sheetName val="Graph_pib_pot"/>
      <sheetName val="Dep_fonction_CN_Insee2024"/>
      <sheetName val="scénarios COR"/>
      <sheetName val="G6 G23 dat"/>
      <sheetName val="G6a"/>
      <sheetName val="G6b"/>
      <sheetName val="G6c"/>
      <sheetName val="G6d"/>
      <sheetName val="G6e"/>
      <sheetName val="G23"/>
      <sheetName val="Tableau déterminants"/>
      <sheetName val="GF01"/>
      <sheetName val="GF02"/>
      <sheetName val="GF03"/>
      <sheetName val="GF04"/>
      <sheetName val="GF05"/>
      <sheetName val="GF06"/>
      <sheetName val="GF07"/>
      <sheetName val="Graph_sante_tx"/>
      <sheetName val="Graph_sante"/>
      <sheetName val="GF08"/>
      <sheetName val="GF09"/>
      <sheetName val="IJ"/>
      <sheetName val="GF1001"/>
      <sheetName val="COR_dépenses"/>
      <sheetName val="GF1002"/>
      <sheetName val="GF1003"/>
      <sheetName val="GF1004"/>
      <sheetName val="GF1005"/>
      <sheetName val="GF1006"/>
      <sheetName val="GF1007"/>
      <sheetName val="GF1009"/>
      <sheetName val="T_1103 en niveau"/>
      <sheetName val="t_3201"/>
      <sheetName val="T_3217"/>
      <sheetName val="T_3101"/>
      <sheetName val="t_3106"/>
      <sheetName val="DP_Synthèse"/>
      <sheetName val="Recettes"/>
      <sheetName val="PIB_PIB potentiel"/>
      <sheetName val="Fipu_Synthèse"/>
      <sheetName val="Tableau cons"/>
      <sheetName val="Graphique 2_données"/>
      <sheetName val="Graphique 2"/>
      <sheetName val="Fipu_Synthèse_bouclage"/>
      <sheetName val="G26 G27 dat"/>
      <sheetName val="G26A"/>
      <sheetName val="G26B"/>
      <sheetName val="G26C"/>
      <sheetName val="G26D"/>
      <sheetName val="G27A"/>
      <sheetName val="G27B"/>
      <sheetName val="données_waterfall_2026"/>
      <sheetName val="Graph_waterfall_données"/>
      <sheetName val="Graph_waterfall_2025_base"/>
      <sheetName val="Graph_waterfall_2026"/>
      <sheetName val="Graph_waterfall_2026 (2)"/>
      <sheetName val="données_Graph_bar"/>
      <sheetName val="Graph_bar_DPtot"/>
      <sheetName val="Graph_bar_Dprim"/>
      <sheetName val="Graph_bar_DPrim_cat"/>
      <sheetName val="Graph_bar_PS"/>
      <sheetName val="Graph_DP"/>
      <sheetName val="Graph_SP"/>
      <sheetName val="Graph_dette"/>
      <sheetName val="Mini DSA"/>
      <sheetName val="Fipu_Synthèse_cons_prod"/>
      <sheetName val="Fipu_Synthèse_cons_tc"/>
      <sheetName val="Fipu_consolidation_dépenses"/>
      <sheetName val="Fipu_consolidation_recettes"/>
      <sheetName val="G29 dat"/>
      <sheetName val="G29A"/>
      <sheetName val="G29B"/>
      <sheetName val="objectifs suppl"/>
      <sheetName val="Fipu_cons_dépenses_bouc_fadeout"/>
      <sheetName val="Fipu_cons_recettes_bouc_fadeout"/>
      <sheetName val="G30 G31 G32 G33 dat"/>
      <sheetName val="G30A"/>
      <sheetName val="G30B"/>
      <sheetName val="G30C"/>
      <sheetName val="G30D"/>
      <sheetName val="G31A"/>
      <sheetName val="G31B"/>
      <sheetName val="G32A"/>
      <sheetName val="G32B"/>
      <sheetName val="G32C"/>
      <sheetName val="G33A"/>
      <sheetName val="G33B"/>
      <sheetName val="G33C"/>
      <sheetName val="G33D"/>
      <sheetName val="graph_cons_sprim_2"/>
      <sheetName val="BOUCLAGE &gt;&gt;&gt;"/>
      <sheetName val="sorties maquette"/>
      <sheetName val="données_graphiques"/>
      <sheetName val="Chocs dépenses"/>
      <sheetName val="Chocs recettes"/>
      <sheetName val="bouclage_defprim"/>
      <sheetName val="correspondances variante"/>
      <sheetName val="Bouclage macro"/>
      <sheetName val="variantes Emeraude &gt;&gt;"/>
      <sheetName val="pib"/>
      <sheetName val="dep"/>
      <sheetName val="rec"/>
      <sheetName val="solde_prim_%PIB"/>
      <sheetName val="solde_prim"/>
      <sheetName val="solde_pub"/>
      <sheetName val="pibc"/>
      <sheetName val="defl"/>
      <sheetName val="matrices de calcul&gt;&gt;&gt;"/>
      <sheetName val="invpub"/>
      <sheetName val="empapu"/>
      <sheetName val="salapu"/>
      <sheetName val="pensions"/>
      <sheetName val="cipub"/>
      <sheetName val="transnat"/>
      <sheetName val="tva"/>
      <sheetName val="css"/>
      <sheetName val="cse"/>
      <sheetName val="ircsg"/>
      <sheetName val="int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>
        <row r="2">
          <cell r="M2">
            <v>2025</v>
          </cell>
          <cell r="N2">
            <v>2026</v>
          </cell>
          <cell r="O2">
            <v>2027</v>
          </cell>
          <cell r="P2">
            <v>2028</v>
          </cell>
          <cell r="Q2">
            <v>2029</v>
          </cell>
          <cell r="R2">
            <v>2030</v>
          </cell>
          <cell r="S2">
            <v>2031</v>
          </cell>
          <cell r="T2">
            <v>2032</v>
          </cell>
          <cell r="U2">
            <v>2033</v>
          </cell>
          <cell r="V2">
            <v>2034</v>
          </cell>
          <cell r="W2">
            <v>2035</v>
          </cell>
          <cell r="X2">
            <v>2036</v>
          </cell>
          <cell r="Y2">
            <v>2037</v>
          </cell>
          <cell r="Z2">
            <v>2038</v>
          </cell>
          <cell r="AA2">
            <v>2039</v>
          </cell>
          <cell r="AB2">
            <v>2040</v>
          </cell>
          <cell r="AC2">
            <v>2041</v>
          </cell>
          <cell r="AD2">
            <v>2042</v>
          </cell>
          <cell r="AE2">
            <v>2043</v>
          </cell>
          <cell r="AF2">
            <v>2044</v>
          </cell>
          <cell r="AG2">
            <v>2045</v>
          </cell>
          <cell r="AH2">
            <v>2046</v>
          </cell>
          <cell r="AI2">
            <v>2047</v>
          </cell>
          <cell r="AJ2">
            <v>2048</v>
          </cell>
          <cell r="AK2">
            <v>2049</v>
          </cell>
          <cell r="AL2">
            <v>2050</v>
          </cell>
        </row>
        <row r="9">
          <cell r="M9">
            <v>7.75</v>
          </cell>
          <cell r="N9">
            <v>7.64</v>
          </cell>
          <cell r="O9">
            <v>7.55</v>
          </cell>
          <cell r="P9">
            <v>7.5</v>
          </cell>
          <cell r="Q9">
            <v>7.5</v>
          </cell>
          <cell r="R9">
            <v>7.45</v>
          </cell>
          <cell r="S9">
            <v>7.41</v>
          </cell>
          <cell r="T9">
            <v>7.36</v>
          </cell>
          <cell r="U9">
            <v>7.32</v>
          </cell>
          <cell r="V9">
            <v>7.27</v>
          </cell>
          <cell r="W9">
            <v>7.23</v>
          </cell>
          <cell r="X9">
            <v>7.18</v>
          </cell>
          <cell r="Y9">
            <v>7.14</v>
          </cell>
          <cell r="Z9">
            <v>7.09</v>
          </cell>
          <cell r="AA9">
            <v>7.05</v>
          </cell>
          <cell r="AB9">
            <v>7</v>
          </cell>
          <cell r="AC9">
            <v>7</v>
          </cell>
          <cell r="AD9">
            <v>7</v>
          </cell>
          <cell r="AE9">
            <v>7</v>
          </cell>
          <cell r="AF9">
            <v>7</v>
          </cell>
          <cell r="AG9">
            <v>7</v>
          </cell>
          <cell r="AH9">
            <v>7</v>
          </cell>
          <cell r="AI9">
            <v>7</v>
          </cell>
          <cell r="AJ9">
            <v>7</v>
          </cell>
          <cell r="AK9">
            <v>7</v>
          </cell>
          <cell r="AL9">
            <v>7</v>
          </cell>
        </row>
        <row r="10">
          <cell r="M10">
            <v>0.72</v>
          </cell>
          <cell r="N10">
            <v>0.86</v>
          </cell>
          <cell r="O10">
            <v>0.85</v>
          </cell>
          <cell r="P10">
            <v>0.83</v>
          </cell>
          <cell r="Q10">
            <v>0.78</v>
          </cell>
          <cell r="R10">
            <v>0.79</v>
          </cell>
          <cell r="S10">
            <v>0.79</v>
          </cell>
          <cell r="T10">
            <v>0.78</v>
          </cell>
          <cell r="U10">
            <v>0.77</v>
          </cell>
          <cell r="V10">
            <v>0.75</v>
          </cell>
          <cell r="W10">
            <v>0.75</v>
          </cell>
          <cell r="X10">
            <v>0.74</v>
          </cell>
          <cell r="Y10">
            <v>0.73</v>
          </cell>
          <cell r="Z10">
            <v>0.72</v>
          </cell>
          <cell r="AA10">
            <v>0.71</v>
          </cell>
          <cell r="AB10">
            <v>0.7</v>
          </cell>
          <cell r="AC10">
            <v>0.7</v>
          </cell>
          <cell r="AD10">
            <v>0.7</v>
          </cell>
          <cell r="AE10">
            <v>0.7</v>
          </cell>
          <cell r="AF10">
            <v>0.7</v>
          </cell>
          <cell r="AG10">
            <v>0.7</v>
          </cell>
          <cell r="AH10">
            <v>0.7</v>
          </cell>
          <cell r="AI10">
            <v>0.7</v>
          </cell>
          <cell r="AJ10">
            <v>0.7</v>
          </cell>
          <cell r="AK10">
            <v>0.7</v>
          </cell>
          <cell r="AL10">
            <v>0.7</v>
          </cell>
        </row>
        <row r="18">
          <cell r="M18">
            <v>0.56754761541901733</v>
          </cell>
          <cell r="N18">
            <v>0.53009008088051868</v>
          </cell>
          <cell r="O18">
            <v>0.32604224621519684</v>
          </cell>
          <cell r="P18">
            <v>0.40708532459652336</v>
          </cell>
          <cell r="Q18">
            <v>0.36582529552013909</v>
          </cell>
          <cell r="R18">
            <v>0.37999898792189235</v>
          </cell>
          <cell r="S18">
            <v>0.39643157070048396</v>
          </cell>
          <cell r="T18">
            <v>0.3604516146075154</v>
          </cell>
          <cell r="U18">
            <v>0.33357332292927033</v>
          </cell>
          <cell r="V18">
            <v>0.22381023018516188</v>
          </cell>
          <cell r="W18">
            <v>0.23278300651610184</v>
          </cell>
          <cell r="X18">
            <v>0.16317511362080594</v>
          </cell>
          <cell r="Y18">
            <v>0.10674584963934475</v>
          </cell>
          <cell r="Z18">
            <v>0.12283230581291438</v>
          </cell>
          <cell r="AA18">
            <v>0.13686036465687668</v>
          </cell>
          <cell r="AB18">
            <v>7.5040118818581192E-2</v>
          </cell>
          <cell r="AC18">
            <v>2.9695217769298843E-2</v>
          </cell>
          <cell r="AD18">
            <v>-4.3196844676796076E-3</v>
          </cell>
          <cell r="AE18">
            <v>-8.8984280327075727E-2</v>
          </cell>
          <cell r="AF18">
            <v>-0.13403266777857192</v>
          </cell>
          <cell r="AG18">
            <v>-0.17452374664206349</v>
          </cell>
          <cell r="AH18">
            <v>-0.26944308635001857</v>
          </cell>
          <cell r="AI18">
            <v>-0.28189918988621443</v>
          </cell>
          <cell r="AJ18">
            <v>-0.32111682767306249</v>
          </cell>
          <cell r="AK18">
            <v>-0.32042330221682125</v>
          </cell>
          <cell r="AL18">
            <v>-0.38178492946369103</v>
          </cell>
        </row>
        <row r="34">
          <cell r="Q34">
            <v>0.78</v>
          </cell>
          <cell r="R34">
            <v>0.82</v>
          </cell>
          <cell r="S34">
            <v>0.84</v>
          </cell>
          <cell r="T34">
            <v>0.86</v>
          </cell>
          <cell r="U34">
            <v>0.88</v>
          </cell>
          <cell r="V34">
            <v>0.89</v>
          </cell>
          <cell r="W34">
            <v>0.91</v>
          </cell>
          <cell r="X34">
            <v>0.93</v>
          </cell>
          <cell r="Y34">
            <v>0.95</v>
          </cell>
          <cell r="Z34">
            <v>0.96</v>
          </cell>
          <cell r="AA34">
            <v>0.98</v>
          </cell>
          <cell r="AB34">
            <v>1</v>
          </cell>
          <cell r="AC34">
            <v>1</v>
          </cell>
          <cell r="AD34">
            <v>1</v>
          </cell>
          <cell r="AE34">
            <v>1</v>
          </cell>
          <cell r="AF34">
            <v>1</v>
          </cell>
          <cell r="AG34">
            <v>1</v>
          </cell>
          <cell r="AH34">
            <v>1</v>
          </cell>
          <cell r="AI34">
            <v>1</v>
          </cell>
          <cell r="AJ34">
            <v>1</v>
          </cell>
          <cell r="AK34">
            <v>1</v>
          </cell>
          <cell r="AL34">
            <v>1</v>
          </cell>
        </row>
        <row r="56">
          <cell r="Q56">
            <v>0.78</v>
          </cell>
          <cell r="R56">
            <v>0.77</v>
          </cell>
          <cell r="S56">
            <v>0.73</v>
          </cell>
          <cell r="T56">
            <v>0.69</v>
          </cell>
          <cell r="U56">
            <v>0.66</v>
          </cell>
          <cell r="V56">
            <v>0.62</v>
          </cell>
          <cell r="W56">
            <v>0.57999999999999996</v>
          </cell>
          <cell r="X56">
            <v>0.55000000000000004</v>
          </cell>
          <cell r="Y56">
            <v>0.51</v>
          </cell>
          <cell r="Z56">
            <v>0.47</v>
          </cell>
          <cell r="AA56">
            <v>0.44</v>
          </cell>
          <cell r="AB56">
            <v>0.4</v>
          </cell>
          <cell r="AC56">
            <v>0.4</v>
          </cell>
          <cell r="AD56">
            <v>0.4</v>
          </cell>
          <cell r="AE56">
            <v>0.4</v>
          </cell>
          <cell r="AF56">
            <v>0.4</v>
          </cell>
          <cell r="AG56">
            <v>0.4</v>
          </cell>
          <cell r="AH56">
            <v>0.4</v>
          </cell>
          <cell r="AI56">
            <v>0.4</v>
          </cell>
          <cell r="AJ56">
            <v>0.4</v>
          </cell>
          <cell r="AK56">
            <v>0.4</v>
          </cell>
          <cell r="AL56">
            <v>0.4</v>
          </cell>
        </row>
        <row r="77">
          <cell r="Q77">
            <v>7.5</v>
          </cell>
          <cell r="R77">
            <v>7.27</v>
          </cell>
          <cell r="S77">
            <v>7.05</v>
          </cell>
          <cell r="T77">
            <v>6.82</v>
          </cell>
          <cell r="U77">
            <v>6.59</v>
          </cell>
          <cell r="V77">
            <v>6.36</v>
          </cell>
          <cell r="W77">
            <v>6.14</v>
          </cell>
          <cell r="X77">
            <v>5.91</v>
          </cell>
          <cell r="Y77">
            <v>5.68</v>
          </cell>
          <cell r="Z77">
            <v>5.45</v>
          </cell>
          <cell r="AA77">
            <v>5.23</v>
          </cell>
          <cell r="AB77">
            <v>5</v>
          </cell>
          <cell r="AC77">
            <v>5</v>
          </cell>
          <cell r="AD77">
            <v>5</v>
          </cell>
          <cell r="AE77">
            <v>5</v>
          </cell>
          <cell r="AF77">
            <v>5</v>
          </cell>
          <cell r="AG77">
            <v>5</v>
          </cell>
          <cell r="AH77">
            <v>5</v>
          </cell>
          <cell r="AI77">
            <v>5</v>
          </cell>
          <cell r="AJ77">
            <v>5</v>
          </cell>
          <cell r="AK77">
            <v>5</v>
          </cell>
          <cell r="AL77">
            <v>5</v>
          </cell>
        </row>
        <row r="99">
          <cell r="Q99">
            <v>7.5</v>
          </cell>
          <cell r="R99">
            <v>7.73</v>
          </cell>
          <cell r="S99">
            <v>7.95</v>
          </cell>
          <cell r="T99">
            <v>8.18</v>
          </cell>
          <cell r="U99">
            <v>8.41</v>
          </cell>
          <cell r="V99">
            <v>8.64</v>
          </cell>
          <cell r="W99">
            <v>8.86</v>
          </cell>
          <cell r="X99">
            <v>9.09</v>
          </cell>
          <cell r="Y99">
            <v>9.32</v>
          </cell>
          <cell r="Z99">
            <v>9.5500000000000007</v>
          </cell>
          <cell r="AA99">
            <v>9.77</v>
          </cell>
          <cell r="AB99">
            <v>10</v>
          </cell>
          <cell r="AC99">
            <v>10</v>
          </cell>
          <cell r="AD99">
            <v>10</v>
          </cell>
          <cell r="AE99">
            <v>10</v>
          </cell>
          <cell r="AF99">
            <v>10</v>
          </cell>
          <cell r="AG99">
            <v>10</v>
          </cell>
          <cell r="AH99">
            <v>10</v>
          </cell>
          <cell r="AI99">
            <v>10</v>
          </cell>
          <cell r="AJ99">
            <v>10</v>
          </cell>
          <cell r="AK99">
            <v>10</v>
          </cell>
          <cell r="AL99">
            <v>10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>
        <row r="1">
          <cell r="C1">
            <v>2025</v>
          </cell>
          <cell r="D1">
            <v>2026</v>
          </cell>
          <cell r="E1">
            <v>2027</v>
          </cell>
          <cell r="F1">
            <v>2028</v>
          </cell>
          <cell r="G1">
            <v>2029</v>
          </cell>
          <cell r="H1">
            <v>2030</v>
          </cell>
          <cell r="I1">
            <v>2031</v>
          </cell>
          <cell r="J1">
            <v>2032</v>
          </cell>
          <cell r="K1">
            <v>2033</v>
          </cell>
          <cell r="L1">
            <v>2034</v>
          </cell>
          <cell r="M1">
            <v>2035</v>
          </cell>
          <cell r="N1">
            <v>2036</v>
          </cell>
          <cell r="O1">
            <v>2037</v>
          </cell>
          <cell r="P1">
            <v>2038</v>
          </cell>
          <cell r="Q1">
            <v>2039</v>
          </cell>
          <cell r="R1">
            <v>2040</v>
          </cell>
          <cell r="S1">
            <v>2041</v>
          </cell>
          <cell r="T1">
            <v>2042</v>
          </cell>
          <cell r="U1">
            <v>2043</v>
          </cell>
          <cell r="V1">
            <v>2044</v>
          </cell>
          <cell r="W1">
            <v>2045</v>
          </cell>
          <cell r="X1">
            <v>2046</v>
          </cell>
          <cell r="Y1">
            <v>2047</v>
          </cell>
          <cell r="Z1">
            <v>2048</v>
          </cell>
          <cell r="AA1">
            <v>2049</v>
          </cell>
          <cell r="AB1">
            <v>2050</v>
          </cell>
        </row>
        <row r="24">
          <cell r="B24">
            <v>2963.4954919250963</v>
          </cell>
          <cell r="C24">
            <v>2991.056</v>
          </cell>
          <cell r="D24">
            <v>3011.9933919999999</v>
          </cell>
          <cell r="E24">
            <v>3048.9323131349856</v>
          </cell>
          <cell r="F24">
            <v>3091.9669204887655</v>
          </cell>
          <cell r="G24">
            <v>3132.9844789086392</v>
          </cell>
          <cell r="H24">
            <v>3176.404502865842</v>
          </cell>
          <cell r="I24">
            <v>3216.6595316947087</v>
          </cell>
          <cell r="J24">
            <v>3252.8792454104396</v>
          </cell>
          <cell r="K24">
            <v>3287.8526254249919</v>
          </cell>
          <cell r="L24">
            <v>3316.6148783797821</v>
          </cell>
          <cell r="M24">
            <v>3346.387363369473</v>
          </cell>
          <cell r="N24">
            <v>3376.2772883183611</v>
          </cell>
          <cell r="O24">
            <v>3408.3037894579547</v>
          </cell>
          <cell r="P24">
            <v>3442.3794263176424</v>
          </cell>
          <cell r="Q24">
            <v>3477.006053133819</v>
          </cell>
          <cell r="R24">
            <v>3509.3489522720311</v>
          </cell>
          <cell r="S24">
            <v>3536.6322640224707</v>
          </cell>
          <cell r="T24">
            <v>3561.8057073264667</v>
          </cell>
          <cell r="U24">
            <v>3583.2414831739447</v>
          </cell>
          <cell r="V24">
            <v>3603.3790507485851</v>
          </cell>
          <cell r="W24">
            <v>3621.9009291477109</v>
          </cell>
          <cell r="X24">
            <v>3637.7695555571895</v>
          </cell>
          <cell r="Y24">
            <v>3654.0423705650223</v>
          </cell>
          <cell r="Z24">
            <v>3669.521597474381</v>
          </cell>
          <cell r="AA24">
            <v>3685.3101165606067</v>
          </cell>
          <cell r="AB24">
            <v>3698.8373311589394</v>
          </cell>
        </row>
      </sheetData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>
        <row r="24">
          <cell r="C24">
            <v>2991.056</v>
          </cell>
          <cell r="D24">
            <v>3011.9933919999999</v>
          </cell>
          <cell r="E24">
            <v>3104.6698204684176</v>
          </cell>
          <cell r="F24">
            <v>3203.7575472304597</v>
          </cell>
          <cell r="G24">
            <v>3302.7701825727536</v>
          </cell>
          <cell r="H24">
            <v>3407.3332979600136</v>
          </cell>
          <cell r="I24">
            <v>3513.1112730277205</v>
          </cell>
          <cell r="J24">
            <v>3620.2206788573963</v>
          </cell>
          <cell r="K24">
            <v>3731.2451858490722</v>
          </cell>
          <cell r="L24">
            <v>3840.2322659721999</v>
          </cell>
          <cell r="M24">
            <v>3954.8906462921113</v>
          </cell>
          <cell r="N24">
            <v>4073.050713588611</v>
          </cell>
          <cell r="O24">
            <v>4195.4597726565935</v>
          </cell>
          <cell r="P24">
            <v>4323.3559458960081</v>
          </cell>
          <cell r="Q24">
            <v>4454.1639672523224</v>
          </cell>
          <cell r="R24">
            <v>4584.8376132379226</v>
          </cell>
          <cell r="S24">
            <v>4713.4101540989741</v>
          </cell>
          <cell r="T24">
            <v>4843.0271712743343</v>
          </cell>
          <cell r="U24">
            <v>4970.028589874054</v>
          </cell>
          <cell r="V24">
            <v>5098.96373399204</v>
          </cell>
          <cell r="W24">
            <v>5228.9846939071676</v>
          </cell>
          <cell r="X24">
            <v>5357.7017002161028</v>
          </cell>
          <cell r="Y24">
            <v>5487.2953408758476</v>
          </cell>
          <cell r="Z24">
            <v>5618.3452520643914</v>
          </cell>
          <cell r="AA24">
            <v>5752.9908742292982</v>
          </cell>
          <cell r="AB24">
            <v>5886.7258454206412</v>
          </cell>
        </row>
      </sheetData>
      <sheetData sheetId="75">
        <row r="24">
          <cell r="C24">
            <v>2991.056</v>
          </cell>
          <cell r="D24">
            <v>3011.9933919999999</v>
          </cell>
          <cell r="E24">
            <v>3048.9323131349856</v>
          </cell>
          <cell r="F24">
            <v>3091.9669204887655</v>
          </cell>
          <cell r="G24">
            <v>3132.9844789086392</v>
          </cell>
          <cell r="H24">
            <v>3217.7024657267903</v>
          </cell>
          <cell r="I24">
            <v>3298.2660398917101</v>
          </cell>
          <cell r="J24">
            <v>3375.5361748464588</v>
          </cell>
          <cell r="K24">
            <v>3450.3142051319137</v>
          </cell>
          <cell r="L24">
            <v>3522.6769317523258</v>
          </cell>
          <cell r="M24">
            <v>3600.3204645118203</v>
          </cell>
          <cell r="N24">
            <v>3682.9164133641325</v>
          </cell>
          <cell r="O24">
            <v>3772.2661163440102</v>
          </cell>
          <cell r="P24">
            <v>3866.4420711676821</v>
          </cell>
          <cell r="Q24">
            <v>3966.8102139552511</v>
          </cell>
          <cell r="R24">
            <v>4069.3701469727857</v>
          </cell>
          <cell r="S24">
            <v>4107.6222599656203</v>
          </cell>
          <cell r="T24">
            <v>4148.8352091903052</v>
          </cell>
          <cell r="U24">
            <v>4188.4674886512175</v>
          </cell>
          <cell r="V24">
            <v>4228.1093038186227</v>
          </cell>
          <cell r="W24">
            <v>4266.3897225842529</v>
          </cell>
          <cell r="X24">
            <v>4300.7383713991449</v>
          </cell>
          <cell r="Y24">
            <v>4331.4968544697585</v>
          </cell>
          <cell r="Z24">
            <v>4358.0666062089758</v>
          </cell>
          <cell r="AA24">
            <v>4382.0306363791378</v>
          </cell>
          <cell r="AB24">
            <v>4400.1806336958389</v>
          </cell>
        </row>
      </sheetData>
      <sheetData sheetId="76"/>
      <sheetData sheetId="77"/>
      <sheetData sheetId="78">
        <row r="11">
          <cell r="B11">
            <v>2025</v>
          </cell>
          <cell r="C11">
            <v>2026</v>
          </cell>
          <cell r="D11">
            <v>2027</v>
          </cell>
          <cell r="E11">
            <v>2028</v>
          </cell>
          <cell r="F11">
            <v>2029</v>
          </cell>
          <cell r="G11">
            <v>2030</v>
          </cell>
          <cell r="H11">
            <v>2031</v>
          </cell>
          <cell r="I11">
            <v>2032</v>
          </cell>
          <cell r="J11">
            <v>2033</v>
          </cell>
          <cell r="K11">
            <v>2034</v>
          </cell>
          <cell r="L11">
            <v>2035</v>
          </cell>
          <cell r="M11">
            <v>2036</v>
          </cell>
          <cell r="N11">
            <v>2037</v>
          </cell>
          <cell r="O11">
            <v>2038</v>
          </cell>
          <cell r="P11">
            <v>2039</v>
          </cell>
          <cell r="Q11">
            <v>2040</v>
          </cell>
          <cell r="R11">
            <v>2041</v>
          </cell>
          <cell r="S11">
            <v>2042</v>
          </cell>
          <cell r="T11">
            <v>2043</v>
          </cell>
          <cell r="U11">
            <v>2044</v>
          </cell>
          <cell r="V11">
            <v>2045</v>
          </cell>
          <cell r="W11">
            <v>2046</v>
          </cell>
          <cell r="X11">
            <v>2047</v>
          </cell>
          <cell r="Y11">
            <v>2048</v>
          </cell>
          <cell r="Z11">
            <v>2049</v>
          </cell>
          <cell r="AA11">
            <v>2050</v>
          </cell>
        </row>
        <row r="12">
          <cell r="B12">
            <v>115.7</v>
          </cell>
          <cell r="C12">
            <v>118.39007175426582</v>
          </cell>
          <cell r="D12">
            <v>120.95332520448943</v>
          </cell>
          <cell r="E12">
            <v>123.32628992179797</v>
          </cell>
          <cell r="F12">
            <v>125.73418590060636</v>
          </cell>
          <cell r="G12">
            <v>127.95312388299101</v>
          </cell>
          <cell r="H12">
            <v>130.16368935164533</v>
          </cell>
          <cell r="I12">
            <v>132.50473826147498</v>
          </cell>
          <cell r="J12">
            <v>134.84054205722836</v>
          </cell>
          <cell r="K12">
            <v>137.38702710563462</v>
          </cell>
          <cell r="L12">
            <v>139.91380152407089</v>
          </cell>
          <cell r="M12">
            <v>142.45428476476209</v>
          </cell>
          <cell r="N12">
            <v>144.89906108569491</v>
          </cell>
          <cell r="O12">
            <v>147.29296117289735</v>
          </cell>
          <cell r="P12">
            <v>149.72649533480467</v>
          </cell>
          <cell r="Q12">
            <v>152.29654499227931</v>
          </cell>
          <cell r="R12">
            <v>155.12203867741079</v>
          </cell>
          <cell r="S12">
            <v>158.104624234413</v>
          </cell>
          <cell r="T12">
            <v>161.32805509625442</v>
          </cell>
          <cell r="U12">
            <v>164.68008585572215</v>
          </cell>
          <cell r="V12">
            <v>168.18102012785337</v>
          </cell>
          <cell r="W12">
            <v>171.86132346993162</v>
          </cell>
          <cell r="X12">
            <v>175.58812516044372</v>
          </cell>
          <cell r="Y12">
            <v>179.43372372596687</v>
          </cell>
          <cell r="Z12">
            <v>183.36859267385148</v>
          </cell>
          <cell r="AA12">
            <v>187.5904481526839</v>
          </cell>
        </row>
        <row r="15">
          <cell r="B15">
            <v>115.7</v>
          </cell>
          <cell r="C15">
            <v>118.39007175426582</v>
          </cell>
          <cell r="D15">
            <v>119.14791132226048</v>
          </cell>
          <cell r="E15">
            <v>119.44401373545202</v>
          </cell>
          <cell r="F15">
            <v>119.55816518353417</v>
          </cell>
          <cell r="G15">
            <v>119.3023637350469</v>
          </cell>
          <cell r="H15">
            <v>118.81666362422878</v>
          </cell>
          <cell r="I15">
            <v>118.06686004244591</v>
          </cell>
          <cell r="J15">
            <v>117.01713304378865</v>
          </cell>
          <cell r="K15">
            <v>115.92383047961343</v>
          </cell>
          <cell r="L15">
            <v>114.62253105915465</v>
          </cell>
          <cell r="M15">
            <v>113.16634502525073</v>
          </cell>
          <cell r="N15">
            <v>111.67430306780828</v>
          </cell>
          <cell r="O15">
            <v>110.20848725659336</v>
          </cell>
          <cell r="P15">
            <v>108.73998486497148</v>
          </cell>
          <cell r="Q15">
            <v>107.30732485366556</v>
          </cell>
          <cell r="R15">
            <v>105.95318191601373</v>
          </cell>
          <cell r="S15">
            <v>104.5877751902689</v>
          </cell>
          <cell r="T15">
            <v>103.24569618060492</v>
          </cell>
          <cell r="U15">
            <v>101.88781625874212</v>
          </cell>
          <cell r="V15">
            <v>100.52650336298341</v>
          </cell>
          <cell r="W15">
            <v>99.219522144738178</v>
          </cell>
          <cell r="X15">
            <v>97.803826212707719</v>
          </cell>
          <cell r="Y15">
            <v>96.333417824083313</v>
          </cell>
          <cell r="Z15">
            <v>94.875568794670869</v>
          </cell>
          <cell r="AA15">
            <v>93.54047444671717</v>
          </cell>
        </row>
        <row r="16">
          <cell r="B16">
            <v>115.7</v>
          </cell>
          <cell r="C16">
            <v>118.39007175426582</v>
          </cell>
          <cell r="D16">
            <v>120.95332520448943</v>
          </cell>
          <cell r="E16">
            <v>123.32628992179797</v>
          </cell>
          <cell r="F16">
            <v>125.73418590060636</v>
          </cell>
          <cell r="G16">
            <v>126.4122340271654</v>
          </cell>
          <cell r="H16">
            <v>126.72820575789984</v>
          </cell>
          <cell r="I16">
            <v>126.89651918589844</v>
          </cell>
          <cell r="J16">
            <v>126.82000520681926</v>
          </cell>
          <cell r="K16">
            <v>126.57570896754837</v>
          </cell>
          <cell r="L16">
            <v>125.67202999544611</v>
          </cell>
          <cell r="M16">
            <v>124.12756170113055</v>
          </cell>
          <cell r="N16">
            <v>121.86895938598985</v>
          </cell>
          <cell r="O16">
            <v>119.01734388649628</v>
          </cell>
          <cell r="P16">
            <v>115.60295685268569</v>
          </cell>
          <cell r="Q16">
            <v>111.82246913062377</v>
          </cell>
          <cell r="R16">
            <v>109.74096663745981</v>
          </cell>
          <cell r="S16">
            <v>107.68731304473167</v>
          </cell>
          <cell r="T16">
            <v>105.68194306552773</v>
          </cell>
          <cell r="U16">
            <v>103.64958706621445</v>
          </cell>
          <cell r="V16">
            <v>101.63550982849512</v>
          </cell>
          <cell r="W16">
            <v>99.669509902270121</v>
          </cell>
          <cell r="X16">
            <v>97.850194739469273</v>
          </cell>
          <cell r="Y16">
            <v>96.200099567936576</v>
          </cell>
          <cell r="Z16">
            <v>94.713349475237848</v>
          </cell>
          <cell r="AA16">
            <v>93.524225807518903</v>
          </cell>
        </row>
      </sheetData>
      <sheetData sheetId="79" refreshError="1"/>
      <sheetData sheetId="80" refreshError="1"/>
      <sheetData sheetId="81"/>
      <sheetData sheetId="82">
        <row r="24">
          <cell r="C24">
            <v>2991.056</v>
          </cell>
          <cell r="D24">
            <v>3011.9933919999999</v>
          </cell>
          <cell r="E24">
            <v>3037.8154258850518</v>
          </cell>
          <cell r="F24">
            <v>3065.9059679636757</v>
          </cell>
          <cell r="G24">
            <v>3089.5964358266274</v>
          </cell>
          <cell r="H24">
            <v>3114.2642201003314</v>
          </cell>
          <cell r="I24">
            <v>3135.1860387392258</v>
          </cell>
          <cell r="J24">
            <v>3167.3452493472964</v>
          </cell>
          <cell r="K24">
            <v>3205.7492783921043</v>
          </cell>
          <cell r="L24">
            <v>3244.1211732618031</v>
          </cell>
          <cell r="M24">
            <v>3288.5064277653346</v>
          </cell>
          <cell r="N24">
            <v>3337.3453363182198</v>
          </cell>
          <cell r="O24">
            <v>3384.7230391459739</v>
          </cell>
          <cell r="P24">
            <v>3430.4711730125568</v>
          </cell>
          <cell r="Q24">
            <v>3472.9967073009643</v>
          </cell>
          <cell r="R24">
            <v>3509.3489522720311</v>
          </cell>
          <cell r="S24">
            <v>3536.6322640224707</v>
          </cell>
          <cell r="T24">
            <v>3561.8057073264667</v>
          </cell>
          <cell r="U24">
            <v>3583.2414831739447</v>
          </cell>
          <cell r="V24">
            <v>3603.3790507485851</v>
          </cell>
          <cell r="W24">
            <v>3621.9009291477109</v>
          </cell>
          <cell r="X24">
            <v>3637.7695555571895</v>
          </cell>
          <cell r="Y24">
            <v>3654.0423705650223</v>
          </cell>
          <cell r="Z24">
            <v>3669.521597474381</v>
          </cell>
          <cell r="AA24">
            <v>3685.3101165606067</v>
          </cell>
          <cell r="AB24">
            <v>3698.8373311589394</v>
          </cell>
        </row>
      </sheetData>
      <sheetData sheetId="83">
        <row r="24">
          <cell r="C24">
            <v>2991.056</v>
          </cell>
          <cell r="D24">
            <v>3011.9933919999999</v>
          </cell>
          <cell r="E24">
            <v>3043.5322164759568</v>
          </cell>
          <cell r="F24">
            <v>3077.0541846332362</v>
          </cell>
          <cell r="G24">
            <v>3106.1515783578516</v>
          </cell>
          <cell r="H24">
            <v>3136.155183556124</v>
          </cell>
          <cell r="I24">
            <v>3162.2166260380727</v>
          </cell>
          <cell r="J24">
            <v>3192.5145642423081</v>
          </cell>
          <cell r="K24">
            <v>3228.4813660490058</v>
          </cell>
          <cell r="L24">
            <v>3263.4901585697421</v>
          </cell>
          <cell r="M24">
            <v>3303.6812943006621</v>
          </cell>
          <cell r="N24">
            <v>3347.5522752592638</v>
          </cell>
          <cell r="O24">
            <v>3390.9052947548766</v>
          </cell>
          <cell r="P24">
            <v>3433.5932053827564</v>
          </cell>
          <cell r="Q24">
            <v>3474.0478528512654</v>
          </cell>
          <cell r="R24">
            <v>3509.3489522720311</v>
          </cell>
          <cell r="S24">
            <v>3536.6322640224707</v>
          </cell>
          <cell r="T24">
            <v>3561.8057073264667</v>
          </cell>
          <cell r="U24">
            <v>3583.2414831739447</v>
          </cell>
          <cell r="V24">
            <v>3603.3790507485851</v>
          </cell>
          <cell r="W24">
            <v>3621.9009291477109</v>
          </cell>
          <cell r="X24">
            <v>3637.7695555571895</v>
          </cell>
          <cell r="Y24">
            <v>3654.0423705650223</v>
          </cell>
          <cell r="Z24">
            <v>3669.521597474381</v>
          </cell>
          <cell r="AA24">
            <v>3685.3101165606067</v>
          </cell>
          <cell r="AB24">
            <v>3698.8373311589394</v>
          </cell>
        </row>
      </sheetData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imf.org/en/Data-Explorer?datasetUrn=IMF.RES:WEO(9.0.0)" TargetMode="External"/><Relationship Id="rId3" Type="http://schemas.openxmlformats.org/officeDocument/2006/relationships/hyperlink" Target="https://data.imf.org/en/Data-Explorer?datasetUrn=IMF.RES:WEO(9.0.0)" TargetMode="External"/><Relationship Id="rId7" Type="http://schemas.openxmlformats.org/officeDocument/2006/relationships/hyperlink" Target="https://data.imf.org/en/Data-Explorer?datasetUrn=IMF.RES:WEO(9.0.0)" TargetMode="External"/><Relationship Id="rId2" Type="http://schemas.openxmlformats.org/officeDocument/2006/relationships/hyperlink" Target="https://data.imf.org/en/Data-Explorer?datasetUrn=IMF.RES:WEO(9.0.0)" TargetMode="External"/><Relationship Id="rId1" Type="http://schemas.openxmlformats.org/officeDocument/2006/relationships/hyperlink" Target="https://data.imf.org/en/Data-Explorer?datasetUrn=IMF.RES:WEO(9.0.0)" TargetMode="External"/><Relationship Id="rId6" Type="http://schemas.openxmlformats.org/officeDocument/2006/relationships/hyperlink" Target="https://data.imf.org/en/Data-Explorer?datasetUrn=IMF.RES:WEO(9.0.0)" TargetMode="External"/><Relationship Id="rId5" Type="http://schemas.openxmlformats.org/officeDocument/2006/relationships/hyperlink" Target="https://ec.europa.eu/eurostat/databrowser/view/sdg_17_40/default/table?lang=en&amp;category=t_gov.t_gov_gfs10.t_gov_dd" TargetMode="External"/><Relationship Id="rId4" Type="http://schemas.openxmlformats.org/officeDocument/2006/relationships/hyperlink" Target="https://data.imf.org/en/Data-Explorer?datasetUrn=IMF.RES:WEO(9.0.0)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www.insee.fr/fr/statistiques/8988845?sommaire=8988934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A2BC-5A42-4A5E-9C8D-2E206509586A}">
  <dimension ref="A1:L305"/>
  <sheetViews>
    <sheetView topLeftCell="A2" zoomScaleNormal="100" workbookViewId="0">
      <selection activeCell="B9" sqref="B9"/>
    </sheetView>
  </sheetViews>
  <sheetFormatPr baseColWidth="10" defaultRowHeight="14.25"/>
  <cols>
    <col min="1" max="1" width="31.875" style="1" customWidth="1"/>
    <col min="2" max="2" width="11" style="1"/>
    <col min="3" max="3" width="32.375" style="1" customWidth="1"/>
    <col min="4" max="4" width="11" style="1"/>
    <col min="5" max="5" width="15.875" style="1" bestFit="1" customWidth="1"/>
    <col min="6" max="6" width="15.875" style="1" customWidth="1"/>
    <col min="7" max="7" width="38.125" style="1" customWidth="1"/>
    <col min="8" max="8" width="10.875" style="1" customWidth="1"/>
    <col min="9" max="9" width="23.375" style="1" customWidth="1"/>
    <col min="10" max="16384" width="11" style="1"/>
  </cols>
  <sheetData>
    <row r="1" spans="1:12" ht="26.1" customHeight="1">
      <c r="A1" s="349" t="s">
        <v>0</v>
      </c>
      <c r="B1" s="349"/>
      <c r="C1" s="349"/>
      <c r="D1" s="349"/>
      <c r="F1" s="1" t="s">
        <v>1</v>
      </c>
      <c r="G1" s="349" t="s">
        <v>2</v>
      </c>
      <c r="H1" s="349"/>
      <c r="I1" s="349"/>
      <c r="J1" s="349"/>
    </row>
    <row r="2" spans="1:12" ht="26.1" customHeight="1">
      <c r="A2" s="1" t="s">
        <v>3</v>
      </c>
      <c r="B2" s="2" t="s">
        <v>4</v>
      </c>
      <c r="C2" s="1" t="s">
        <v>5</v>
      </c>
      <c r="D2" s="2" t="s">
        <v>4</v>
      </c>
      <c r="E2" s="2"/>
      <c r="F2" s="2"/>
      <c r="G2" s="1" t="s">
        <v>6</v>
      </c>
      <c r="H2" s="3" t="s">
        <v>4</v>
      </c>
      <c r="I2" s="1" t="s">
        <v>7</v>
      </c>
      <c r="J2" s="3" t="s">
        <v>4</v>
      </c>
    </row>
    <row r="3" spans="1:12" ht="26.1" customHeight="1">
      <c r="A3" s="4" t="s">
        <v>8</v>
      </c>
      <c r="B3" s="5">
        <v>207.8</v>
      </c>
      <c r="C3" s="345" t="s">
        <v>9</v>
      </c>
      <c r="D3" s="351">
        <f>SUM(B3:B6)</f>
        <v>309.75400000000008</v>
      </c>
      <c r="E3" s="340">
        <f>SUM(D3:D14)</f>
        <v>1253.8780000000002</v>
      </c>
      <c r="F3" s="346" t="s">
        <v>10</v>
      </c>
      <c r="G3" s="347" t="s">
        <v>11</v>
      </c>
      <c r="H3" s="352">
        <v>947.47699999999998</v>
      </c>
      <c r="I3" s="6" t="s">
        <v>12</v>
      </c>
      <c r="J3" s="7">
        <v>432.56200000000001</v>
      </c>
      <c r="L3" s="8">
        <f t="shared" ref="L3:L11" si="0">J3/H$40</f>
        <v>0.25861652517039341</v>
      </c>
    </row>
    <row r="4" spans="1:12" ht="26.1" customHeight="1">
      <c r="A4" s="4" t="s">
        <v>13</v>
      </c>
      <c r="B4" s="5">
        <v>39.139000000000003</v>
      </c>
      <c r="C4" s="345"/>
      <c r="D4" s="351"/>
      <c r="E4" s="340"/>
      <c r="F4" s="346"/>
      <c r="G4" s="347"/>
      <c r="H4" s="352"/>
      <c r="I4" s="9" t="s">
        <v>14</v>
      </c>
      <c r="J4" s="10">
        <v>338.34699999999998</v>
      </c>
      <c r="L4" s="8">
        <f t="shared" si="0"/>
        <v>0.20228805452588783</v>
      </c>
    </row>
    <row r="5" spans="1:12" ht="26.1" customHeight="1">
      <c r="A5" s="4" t="s">
        <v>15</v>
      </c>
      <c r="B5" s="5">
        <v>18.355</v>
      </c>
      <c r="C5" s="345"/>
      <c r="D5" s="351"/>
      <c r="E5" s="340"/>
      <c r="F5" s="346"/>
      <c r="G5" s="347"/>
      <c r="H5" s="352"/>
      <c r="I5" s="6" t="s">
        <v>16</v>
      </c>
      <c r="J5" s="7">
        <v>176.56799999999998</v>
      </c>
      <c r="L5" s="8">
        <f t="shared" si="0"/>
        <v>0.10556498864044003</v>
      </c>
    </row>
    <row r="6" spans="1:12" ht="26.1" customHeight="1">
      <c r="A6" s="4" t="s">
        <v>17</v>
      </c>
      <c r="B6" s="11">
        <v>44.460000000000036</v>
      </c>
      <c r="C6" s="345"/>
      <c r="D6" s="351"/>
      <c r="E6" s="340"/>
      <c r="F6" s="346"/>
      <c r="G6" s="12" t="s">
        <v>18</v>
      </c>
      <c r="H6" s="13">
        <v>148.6</v>
      </c>
      <c r="I6" s="14"/>
      <c r="J6" s="14"/>
      <c r="L6" s="8">
        <f t="shared" si="0"/>
        <v>0</v>
      </c>
    </row>
    <row r="7" spans="1:12" ht="26.1" customHeight="1">
      <c r="A7" s="15" t="s">
        <v>19</v>
      </c>
      <c r="B7" s="16">
        <v>103.776</v>
      </c>
      <c r="C7" s="343" t="s">
        <v>20</v>
      </c>
      <c r="D7" s="351">
        <f>SUM(B7:B10)</f>
        <v>353.27099999999996</v>
      </c>
      <c r="E7" s="340"/>
      <c r="F7" s="346"/>
      <c r="G7" s="338" t="s">
        <v>21</v>
      </c>
      <c r="H7" s="350">
        <v>144.64400000000001</v>
      </c>
      <c r="I7" s="14" t="s">
        <v>22</v>
      </c>
      <c r="J7" s="17">
        <v>60.689</v>
      </c>
      <c r="L7" s="8">
        <f t="shared" si="0"/>
        <v>3.6284228147793855E-2</v>
      </c>
    </row>
    <row r="8" spans="1:12" ht="26.1" customHeight="1">
      <c r="A8" s="15" t="s">
        <v>23</v>
      </c>
      <c r="B8" s="16">
        <v>153.131</v>
      </c>
      <c r="C8" s="343"/>
      <c r="D8" s="351"/>
      <c r="E8" s="340"/>
      <c r="F8" s="346"/>
      <c r="G8" s="338"/>
      <c r="H8" s="350"/>
      <c r="I8" s="14" t="s">
        <v>24</v>
      </c>
      <c r="J8" s="17">
        <v>15.461</v>
      </c>
      <c r="L8" s="8">
        <f t="shared" si="0"/>
        <v>9.2436924548606973E-3</v>
      </c>
    </row>
    <row r="9" spans="1:12" ht="26.1" customHeight="1">
      <c r="A9" s="15" t="s">
        <v>25</v>
      </c>
      <c r="B9" s="16">
        <v>96.162999999999997</v>
      </c>
      <c r="C9" s="343"/>
      <c r="D9" s="351"/>
      <c r="E9" s="340"/>
      <c r="F9" s="346"/>
      <c r="G9" s="338"/>
      <c r="H9" s="350"/>
      <c r="I9" s="14" t="s">
        <v>26</v>
      </c>
      <c r="J9" s="18">
        <v>68.494</v>
      </c>
      <c r="L9" s="8">
        <f t="shared" si="0"/>
        <v>4.0950615807724501E-2</v>
      </c>
    </row>
    <row r="10" spans="1:12" ht="26.1" customHeight="1">
      <c r="A10" s="15" t="s">
        <v>27</v>
      </c>
      <c r="B10" s="19">
        <v>0.20099999999996498</v>
      </c>
      <c r="C10" s="343"/>
      <c r="D10" s="351"/>
      <c r="E10" s="340"/>
      <c r="F10" s="346"/>
      <c r="G10" s="338" t="s">
        <v>28</v>
      </c>
      <c r="H10" s="350">
        <v>106.30000000000001</v>
      </c>
      <c r="I10" s="20" t="s">
        <v>29</v>
      </c>
      <c r="J10" s="13">
        <v>54.2</v>
      </c>
      <c r="L10" s="8">
        <f t="shared" si="0"/>
        <v>3.2404639483438961E-2</v>
      </c>
    </row>
    <row r="11" spans="1:12" ht="26.1" customHeight="1">
      <c r="A11" s="15" t="s">
        <v>30</v>
      </c>
      <c r="B11" s="21">
        <v>328.62399999999997</v>
      </c>
      <c r="C11" s="340" t="s">
        <v>31</v>
      </c>
      <c r="D11" s="340">
        <f>SUM(B11:B13)</f>
        <v>499.767</v>
      </c>
      <c r="E11" s="340"/>
      <c r="F11" s="346"/>
      <c r="G11" s="338"/>
      <c r="H11" s="350"/>
      <c r="I11" s="20" t="s">
        <v>32</v>
      </c>
      <c r="J11" s="13">
        <v>52.1</v>
      </c>
      <c r="L11" s="8">
        <f t="shared" si="0"/>
        <v>3.1149109171349998E-2</v>
      </c>
    </row>
    <row r="12" spans="1:12" ht="26.1" customHeight="1">
      <c r="A12" s="14" t="s">
        <v>33</v>
      </c>
      <c r="B12" s="22">
        <v>67.998000000000005</v>
      </c>
      <c r="C12" s="340"/>
      <c r="D12" s="340"/>
      <c r="E12" s="340"/>
      <c r="F12" s="346"/>
      <c r="G12" s="12" t="s">
        <v>34</v>
      </c>
      <c r="H12" s="13">
        <v>102.34899999999999</v>
      </c>
      <c r="I12" s="14"/>
      <c r="J12" s="14"/>
      <c r="L12" s="8">
        <f>H12/H$40</f>
        <v>6.1191558053330139E-2</v>
      </c>
    </row>
    <row r="13" spans="1:12" ht="26.1" customHeight="1">
      <c r="A13" s="14" t="s">
        <v>35</v>
      </c>
      <c r="B13" s="23">
        <v>103.14500000000004</v>
      </c>
      <c r="C13" s="340"/>
      <c r="D13" s="340"/>
      <c r="E13" s="340"/>
      <c r="F13" s="346"/>
      <c r="G13" s="12" t="s">
        <v>36</v>
      </c>
      <c r="H13" s="13">
        <v>58.87</v>
      </c>
      <c r="I13" s="14"/>
      <c r="J13" s="14"/>
      <c r="L13" s="8">
        <f>H13/H$40</f>
        <v>3.5196699748893938E-2</v>
      </c>
    </row>
    <row r="14" spans="1:12" ht="26.1" customHeight="1">
      <c r="A14" s="14"/>
      <c r="B14" s="14"/>
      <c r="C14" s="24" t="s">
        <v>37</v>
      </c>
      <c r="D14" s="25">
        <v>91.085999999999999</v>
      </c>
      <c r="E14" s="340"/>
      <c r="F14" s="346"/>
      <c r="G14" s="338" t="s">
        <v>38</v>
      </c>
      <c r="H14" s="350">
        <v>51.466000000000001</v>
      </c>
      <c r="I14" s="14" t="s">
        <v>39</v>
      </c>
      <c r="J14" s="18">
        <v>19.881</v>
      </c>
      <c r="L14" s="8">
        <f>J14/H$40</f>
        <v>1.1886284826019371E-2</v>
      </c>
    </row>
    <row r="15" spans="1:12" ht="26.1" customHeight="1">
      <c r="A15" s="14"/>
      <c r="B15" s="14"/>
      <c r="C15" s="337" t="s">
        <v>40</v>
      </c>
      <c r="D15" s="337"/>
      <c r="E15" s="26">
        <f>F40-E3-E16</f>
        <v>146.72199999999975</v>
      </c>
      <c r="F15" s="346"/>
      <c r="G15" s="338"/>
      <c r="H15" s="350"/>
      <c r="I15" s="14" t="s">
        <v>41</v>
      </c>
      <c r="J15" s="18">
        <v>31.585000000000001</v>
      </c>
      <c r="L15" s="8">
        <f>J15/H$40</f>
        <v>1.8883773765395195E-2</v>
      </c>
    </row>
    <row r="16" spans="1:12" ht="26.1" customHeight="1">
      <c r="A16" s="14"/>
      <c r="B16" s="14"/>
      <c r="C16" s="348" t="s">
        <v>42</v>
      </c>
      <c r="D16" s="348"/>
      <c r="E16" s="26">
        <v>102.90000000000009</v>
      </c>
      <c r="F16" s="346"/>
      <c r="G16" s="20" t="s">
        <v>43</v>
      </c>
      <c r="H16" s="27">
        <f>H40-SUM(H3:H15)</f>
        <v>112.89400000000023</v>
      </c>
      <c r="L16" s="8">
        <f>H16/H$40</f>
        <v>6.7496113834748434E-2</v>
      </c>
    </row>
    <row r="17" spans="1:10" ht="26.1" customHeight="1">
      <c r="A17" s="14"/>
      <c r="B17" s="14"/>
      <c r="C17" s="337" t="s">
        <v>44</v>
      </c>
      <c r="D17" s="337"/>
      <c r="E17" s="26">
        <f>SUM(H3:H16)-SUM(E3:E16)</f>
        <v>169.09999999999991</v>
      </c>
      <c r="F17" s="26" t="s">
        <v>45</v>
      </c>
    </row>
    <row r="18" spans="1:10">
      <c r="C18" s="28"/>
      <c r="D18" s="29"/>
      <c r="E18" s="29"/>
      <c r="F18" s="29"/>
    </row>
    <row r="19" spans="1:10">
      <c r="A19" s="349" t="s">
        <v>0</v>
      </c>
      <c r="B19" s="349"/>
      <c r="C19" s="349"/>
      <c r="D19" s="349"/>
      <c r="F19" s="1" t="s">
        <v>1</v>
      </c>
      <c r="G19" s="349" t="s">
        <v>2</v>
      </c>
      <c r="H19" s="349"/>
      <c r="I19" s="349"/>
      <c r="J19" s="349"/>
    </row>
    <row r="20" spans="1:10" ht="32.1" customHeight="1">
      <c r="A20" s="1" t="s">
        <v>3</v>
      </c>
      <c r="B20" s="2" t="s">
        <v>46</v>
      </c>
      <c r="C20" s="1" t="s">
        <v>5</v>
      </c>
      <c r="D20" s="2" t="s">
        <v>46</v>
      </c>
      <c r="E20" s="2"/>
      <c r="F20" s="2"/>
      <c r="G20" s="1" t="s">
        <v>6</v>
      </c>
      <c r="H20" s="2" t="s">
        <v>46</v>
      </c>
      <c r="I20" s="1" t="s">
        <v>7</v>
      </c>
      <c r="J20" s="2" t="s">
        <v>46</v>
      </c>
    </row>
    <row r="21" spans="1:10" ht="30" customHeight="1">
      <c r="A21" s="4" t="s">
        <v>8</v>
      </c>
      <c r="B21" s="30">
        <f>B3/$F$48</f>
        <v>7.0794988886753923E-2</v>
      </c>
      <c r="C21" s="345" t="s">
        <v>9</v>
      </c>
      <c r="D21" s="344">
        <f>D3/$F$48</f>
        <v>0.10552950427154753</v>
      </c>
      <c r="E21" s="341">
        <f>SUM(D21:D32)</f>
        <v>0.42718132375045825</v>
      </c>
      <c r="F21" s="346" t="s">
        <v>10</v>
      </c>
      <c r="G21" s="347" t="s">
        <v>11</v>
      </c>
      <c r="H21" s="342">
        <f>H3/$F$48</f>
        <v>0.32279414670575041</v>
      </c>
      <c r="I21" s="6" t="s">
        <v>12</v>
      </c>
      <c r="J21" s="31">
        <f>J3/$F$48</f>
        <v>0.1473687294650243</v>
      </c>
    </row>
    <row r="22" spans="1:10" ht="30" customHeight="1">
      <c r="A22" s="4" t="s">
        <v>13</v>
      </c>
      <c r="B22" s="30">
        <f t="shared" ref="B22:B31" si="1">B4/$F$48</f>
        <v>1.3334191867366034E-2</v>
      </c>
      <c r="C22" s="345"/>
      <c r="D22" s="344"/>
      <c r="E22" s="341"/>
      <c r="F22" s="346"/>
      <c r="G22" s="347"/>
      <c r="H22" s="342"/>
      <c r="I22" s="9" t="s">
        <v>14</v>
      </c>
      <c r="J22" s="32">
        <f t="shared" ref="J22:J33" si="2">J4/$F$48</f>
        <v>0.11527079934969453</v>
      </c>
    </row>
    <row r="23" spans="1:10" ht="30" customHeight="1">
      <c r="A23" s="4" t="s">
        <v>15</v>
      </c>
      <c r="B23" s="30">
        <f t="shared" si="1"/>
        <v>6.2533302262577865E-3</v>
      </c>
      <c r="C23" s="345"/>
      <c r="D23" s="344"/>
      <c r="E23" s="341"/>
      <c r="F23" s="346"/>
      <c r="G23" s="347"/>
      <c r="H23" s="342"/>
      <c r="I23" s="6" t="s">
        <v>16</v>
      </c>
      <c r="J23" s="31">
        <f t="shared" si="2"/>
        <v>6.0154617891031589E-2</v>
      </c>
    </row>
    <row r="24" spans="1:10" ht="30" customHeight="1">
      <c r="A24" s="4" t="s">
        <v>17</v>
      </c>
      <c r="B24" s="30">
        <f t="shared" si="1"/>
        <v>1.5146993291169785E-2</v>
      </c>
      <c r="C24" s="345"/>
      <c r="D24" s="344"/>
      <c r="E24" s="341"/>
      <c r="F24" s="346"/>
      <c r="G24" s="12" t="s">
        <v>18</v>
      </c>
      <c r="H24" s="33">
        <f>H6/$F$48</f>
        <v>5.0626252880517954E-2</v>
      </c>
      <c r="I24" s="14"/>
      <c r="J24" s="34"/>
    </row>
    <row r="25" spans="1:10" ht="30" customHeight="1">
      <c r="A25" s="15" t="s">
        <v>19</v>
      </c>
      <c r="B25" s="30">
        <f t="shared" si="1"/>
        <v>3.5355249117958489E-2</v>
      </c>
      <c r="C25" s="343" t="s">
        <v>20</v>
      </c>
      <c r="D25" s="344">
        <f>D7/$F$48</f>
        <v>0.12035522867667199</v>
      </c>
      <c r="E25" s="341"/>
      <c r="F25" s="346"/>
      <c r="G25" s="338" t="s">
        <v>21</v>
      </c>
      <c r="H25" s="339">
        <f>H7/$F$48</f>
        <v>4.9278490724425569E-2</v>
      </c>
      <c r="I25" s="14" t="s">
        <v>22</v>
      </c>
      <c r="J25" s="35">
        <f t="shared" si="2"/>
        <v>2.0676020599365776E-2</v>
      </c>
    </row>
    <row r="26" spans="1:10" ht="30" customHeight="1">
      <c r="A26" s="15" t="s">
        <v>23</v>
      </c>
      <c r="B26" s="30">
        <f t="shared" si="1"/>
        <v>5.2169910698833075E-2</v>
      </c>
      <c r="C26" s="343"/>
      <c r="D26" s="344"/>
      <c r="E26" s="341"/>
      <c r="F26" s="346"/>
      <c r="G26" s="338"/>
      <c r="H26" s="339"/>
      <c r="I26" s="14" t="s">
        <v>24</v>
      </c>
      <c r="J26" s="35">
        <f t="shared" si="2"/>
        <v>5.2673788410880764E-3</v>
      </c>
    </row>
    <row r="27" spans="1:10" ht="30" customHeight="1">
      <c r="A27" s="15" t="s">
        <v>47</v>
      </c>
      <c r="B27" s="30">
        <f t="shared" si="1"/>
        <v>3.2761590550129532E-2</v>
      </c>
      <c r="C27" s="343"/>
      <c r="D27" s="344"/>
      <c r="E27" s="341"/>
      <c r="F27" s="346"/>
      <c r="G27" s="338"/>
      <c r="H27" s="339"/>
      <c r="I27" s="14" t="s">
        <v>26</v>
      </c>
      <c r="J27" s="34">
        <f t="shared" si="2"/>
        <v>2.3335091283971716E-2</v>
      </c>
    </row>
    <row r="28" spans="1:10" ht="30" customHeight="1">
      <c r="A28" s="15" t="s">
        <v>27</v>
      </c>
      <c r="B28" s="30">
        <f t="shared" si="1"/>
        <v>6.847830975089055E-5</v>
      </c>
      <c r="C28" s="343"/>
      <c r="D28" s="344"/>
      <c r="E28" s="341"/>
      <c r="F28" s="346"/>
      <c r="G28" s="338" t="s">
        <v>28</v>
      </c>
      <c r="H28" s="339">
        <f>H10/$F$48</f>
        <v>3.6215145903089226E-2</v>
      </c>
      <c r="I28" s="20" t="s">
        <v>29</v>
      </c>
      <c r="J28" s="33">
        <f t="shared" si="2"/>
        <v>1.846529546516873E-2</v>
      </c>
    </row>
    <row r="29" spans="1:10" ht="30" customHeight="1">
      <c r="A29" s="15" t="s">
        <v>30</v>
      </c>
      <c r="B29" s="30">
        <f t="shared" si="1"/>
        <v>0.11195828887353521</v>
      </c>
      <c r="C29" s="340" t="s">
        <v>31</v>
      </c>
      <c r="D29" s="341">
        <f>D11/$F$48</f>
        <v>0.17026467377750887</v>
      </c>
      <c r="E29" s="341"/>
      <c r="F29" s="346"/>
      <c r="G29" s="338"/>
      <c r="H29" s="339"/>
      <c r="I29" s="20" t="s">
        <v>32</v>
      </c>
      <c r="J29" s="33">
        <f t="shared" si="2"/>
        <v>1.7749850437920496E-2</v>
      </c>
    </row>
    <row r="30" spans="1:10" ht="30" customHeight="1">
      <c r="A30" s="14" t="s">
        <v>33</v>
      </c>
      <c r="B30" s="30">
        <f t="shared" si="1"/>
        <v>2.3166109982297848E-2</v>
      </c>
      <c r="C30" s="340"/>
      <c r="D30" s="341"/>
      <c r="E30" s="341"/>
      <c r="F30" s="346"/>
      <c r="G30" s="12" t="s">
        <v>34</v>
      </c>
      <c r="H30" s="33">
        <f>H12/$F$48</f>
        <v>3.4869087187537902E-2</v>
      </c>
      <c r="I30" s="14"/>
      <c r="J30" s="34"/>
    </row>
    <row r="31" spans="1:10" ht="30" customHeight="1">
      <c r="A31" s="14" t="s">
        <v>35</v>
      </c>
      <c r="B31" s="30">
        <f t="shared" si="1"/>
        <v>3.5140274921675818E-2</v>
      </c>
      <c r="C31" s="340"/>
      <c r="D31" s="341"/>
      <c r="E31" s="341"/>
      <c r="F31" s="346"/>
      <c r="G31" s="12" t="s">
        <v>36</v>
      </c>
      <c r="H31" s="33">
        <f>H13/$F$48</f>
        <v>2.005630893052552E-2</v>
      </c>
      <c r="I31" s="14"/>
      <c r="J31" s="34"/>
    </row>
    <row r="32" spans="1:10" ht="30" customHeight="1">
      <c r="A32" s="14"/>
      <c r="B32" s="14"/>
      <c r="C32" s="24" t="s">
        <v>37</v>
      </c>
      <c r="D32" s="36">
        <f>D14/$F$48</f>
        <v>3.103191702472987E-2</v>
      </c>
      <c r="E32" s="341"/>
      <c r="F32" s="346"/>
      <c r="G32" s="338" t="s">
        <v>38</v>
      </c>
      <c r="H32" s="339">
        <f>H14/$F$48</f>
        <v>1.7533854177313173E-2</v>
      </c>
      <c r="I32" s="14" t="s">
        <v>39</v>
      </c>
      <c r="J32" s="34">
        <f t="shared" si="2"/>
        <v>6.7732202793915038E-3</v>
      </c>
    </row>
    <row r="33" spans="1:10" ht="30" customHeight="1">
      <c r="A33" s="14"/>
      <c r="B33" s="14"/>
      <c r="C33" s="337" t="s">
        <v>40</v>
      </c>
      <c r="D33" s="337"/>
      <c r="E33" s="37">
        <f>E15/$F$48</f>
        <v>4.9986440613293021E-2</v>
      </c>
      <c r="F33" s="346"/>
      <c r="G33" s="338"/>
      <c r="H33" s="339"/>
      <c r="I33" s="14" t="s">
        <v>41</v>
      </c>
      <c r="J33" s="34">
        <f t="shared" si="2"/>
        <v>1.0760633897921666E-2</v>
      </c>
    </row>
    <row r="34" spans="1:10" ht="30" customHeight="1">
      <c r="A34" s="14"/>
      <c r="B34" s="14"/>
      <c r="C34" s="348" t="s">
        <v>42</v>
      </c>
      <c r="D34" s="348"/>
      <c r="E34" s="37">
        <f>E16/$F$48</f>
        <v>3.5056806335163546E-2</v>
      </c>
      <c r="F34" s="346"/>
      <c r="G34" s="20" t="s">
        <v>43</v>
      </c>
      <c r="H34" s="8">
        <f>H16/$F$48</f>
        <v>3.8461643288648761E-2</v>
      </c>
    </row>
    <row r="35" spans="1:10" ht="30" customHeight="1">
      <c r="A35" s="14"/>
      <c r="B35" s="14"/>
      <c r="C35" s="337" t="s">
        <v>44</v>
      </c>
      <c r="D35" s="337"/>
      <c r="E35" s="37">
        <f>E17/$F$48</f>
        <v>5.7610359098893553E-2</v>
      </c>
      <c r="F35" s="26" t="s">
        <v>45</v>
      </c>
    </row>
    <row r="36" spans="1:10">
      <c r="C36" s="28"/>
      <c r="D36" s="29"/>
      <c r="E36" s="29"/>
      <c r="F36" s="29"/>
    </row>
    <row r="37" spans="1:10" ht="15">
      <c r="B37" s="38"/>
      <c r="C37" s="39"/>
      <c r="D37" s="29"/>
      <c r="E37" s="29"/>
      <c r="F37" s="29"/>
    </row>
    <row r="38" spans="1:10">
      <c r="C38" s="39"/>
      <c r="D38" s="29"/>
      <c r="E38" s="29"/>
      <c r="F38" s="29"/>
    </row>
    <row r="39" spans="1:10">
      <c r="C39" s="28"/>
      <c r="D39" s="29"/>
      <c r="E39" s="29"/>
      <c r="F39" s="29"/>
    </row>
    <row r="40" spans="1:10">
      <c r="B40" s="1" t="s">
        <v>48</v>
      </c>
      <c r="C40" s="28"/>
      <c r="D40" s="29"/>
      <c r="E40" s="29"/>
      <c r="F40" s="40">
        <v>1503.5</v>
      </c>
      <c r="G40" s="41">
        <f>H40-F40</f>
        <v>169.09999999999991</v>
      </c>
      <c r="H40" s="40">
        <v>1672.6</v>
      </c>
    </row>
    <row r="41" spans="1:10">
      <c r="C41" s="28"/>
      <c r="D41" s="29"/>
      <c r="E41" s="29"/>
      <c r="F41" s="29"/>
    </row>
    <row r="42" spans="1:10">
      <c r="C42" s="28"/>
      <c r="D42" s="29"/>
      <c r="E42" s="29"/>
      <c r="F42" s="40">
        <v>1400.6</v>
      </c>
    </row>
    <row r="43" spans="1:10">
      <c r="C43" s="28"/>
      <c r="D43" s="29"/>
      <c r="E43" s="29"/>
      <c r="F43" s="29"/>
    </row>
    <row r="44" spans="1:10">
      <c r="B44" s="1" t="s">
        <v>49</v>
      </c>
      <c r="C44" s="28" t="s">
        <v>50</v>
      </c>
      <c r="D44" s="29"/>
      <c r="E44" s="29"/>
      <c r="F44" s="29"/>
    </row>
    <row r="45" spans="1:10">
      <c r="C45" s="28"/>
      <c r="D45" s="29"/>
      <c r="E45" s="29"/>
      <c r="F45" s="29"/>
    </row>
    <row r="46" spans="1:10">
      <c r="C46" s="42"/>
      <c r="D46" s="43"/>
      <c r="E46" s="43"/>
      <c r="F46" s="43"/>
    </row>
    <row r="47" spans="1:10">
      <c r="C47" s="28"/>
      <c r="D47" s="29"/>
      <c r="E47" s="29"/>
      <c r="F47" s="29"/>
    </row>
    <row r="48" spans="1:10">
      <c r="D48" s="43"/>
      <c r="E48" s="43" t="s">
        <v>51</v>
      </c>
      <c r="F48" s="44">
        <f>2935236/1000</f>
        <v>2935.2359999999999</v>
      </c>
    </row>
    <row r="49" spans="3:6">
      <c r="C49" s="28"/>
      <c r="D49" s="29"/>
      <c r="E49" s="29"/>
      <c r="F49" s="29"/>
    </row>
    <row r="50" spans="3:6">
      <c r="C50" s="42"/>
      <c r="D50" s="43"/>
      <c r="E50" s="43"/>
      <c r="F50" s="43"/>
    </row>
    <row r="51" spans="3:6">
      <c r="C51" s="28"/>
      <c r="D51" s="29"/>
      <c r="E51" s="29"/>
      <c r="F51" s="29"/>
    </row>
    <row r="52" spans="3:6">
      <c r="C52" s="28"/>
      <c r="D52" s="29"/>
      <c r="E52" s="29"/>
      <c r="F52" s="29"/>
    </row>
    <row r="53" spans="3:6">
      <c r="C53" s="28"/>
      <c r="D53" s="29"/>
      <c r="E53" s="29"/>
      <c r="F53" s="29"/>
    </row>
    <row r="54" spans="3:6">
      <c r="C54" s="28"/>
      <c r="D54" s="29"/>
      <c r="E54" s="29"/>
      <c r="F54" s="29"/>
    </row>
    <row r="55" spans="3:6">
      <c r="C55" s="28"/>
      <c r="D55" s="29"/>
      <c r="E55" s="29"/>
      <c r="F55" s="29"/>
    </row>
    <row r="56" spans="3:6">
      <c r="C56" s="28"/>
      <c r="D56" s="29"/>
      <c r="E56" s="29"/>
      <c r="F56" s="29"/>
    </row>
    <row r="57" spans="3:6">
      <c r="C57" s="28"/>
      <c r="D57" s="29"/>
      <c r="E57" s="29"/>
      <c r="F57" s="29"/>
    </row>
    <row r="58" spans="3:6">
      <c r="C58" s="28"/>
      <c r="D58" s="29"/>
      <c r="E58" s="29"/>
      <c r="F58" s="29"/>
    </row>
    <row r="59" spans="3:6">
      <c r="C59" s="28"/>
      <c r="D59" s="29"/>
      <c r="E59" s="29"/>
      <c r="F59" s="29"/>
    </row>
    <row r="60" spans="3:6">
      <c r="C60" s="28"/>
      <c r="D60" s="29"/>
      <c r="E60" s="29"/>
      <c r="F60" s="29"/>
    </row>
    <row r="61" spans="3:6">
      <c r="C61" s="28"/>
      <c r="D61" s="29"/>
      <c r="E61" s="29"/>
      <c r="F61" s="29"/>
    </row>
    <row r="62" spans="3:6">
      <c r="C62" s="28"/>
      <c r="D62" s="29"/>
      <c r="E62" s="29"/>
      <c r="F62" s="29"/>
    </row>
    <row r="63" spans="3:6">
      <c r="C63" s="28"/>
      <c r="D63" s="29"/>
      <c r="E63" s="29"/>
      <c r="F63" s="29"/>
    </row>
    <row r="64" spans="3:6">
      <c r="C64" s="28"/>
      <c r="D64" s="29"/>
      <c r="E64" s="29"/>
      <c r="F64" s="29"/>
    </row>
    <row r="65" spans="3:6">
      <c r="C65" s="42"/>
      <c r="D65" s="43"/>
      <c r="E65" s="43"/>
      <c r="F65" s="43"/>
    </row>
    <row r="66" spans="3:6">
      <c r="C66" s="42"/>
      <c r="D66" s="43"/>
      <c r="E66" s="43"/>
      <c r="F66" s="43"/>
    </row>
    <row r="67" spans="3:6">
      <c r="C67" s="28"/>
      <c r="D67" s="29"/>
      <c r="E67" s="29"/>
      <c r="F67" s="29"/>
    </row>
    <row r="68" spans="3:6">
      <c r="C68" s="28"/>
      <c r="D68" s="29"/>
      <c r="E68" s="29"/>
      <c r="F68" s="29"/>
    </row>
    <row r="69" spans="3:6">
      <c r="C69" s="28"/>
      <c r="D69" s="29"/>
      <c r="E69" s="29"/>
      <c r="F69" s="29"/>
    </row>
    <row r="70" spans="3:6">
      <c r="C70" s="28"/>
      <c r="D70" s="29"/>
      <c r="E70" s="29"/>
      <c r="F70" s="29"/>
    </row>
    <row r="71" spans="3:6">
      <c r="C71" s="28"/>
      <c r="D71" s="29"/>
      <c r="E71" s="29"/>
      <c r="F71" s="29"/>
    </row>
    <row r="72" spans="3:6">
      <c r="C72" s="28"/>
      <c r="D72" s="29"/>
      <c r="E72" s="29"/>
      <c r="F72" s="29"/>
    </row>
    <row r="73" spans="3:6">
      <c r="C73" s="42"/>
      <c r="D73" s="43"/>
      <c r="E73" s="43"/>
      <c r="F73" s="43"/>
    </row>
    <row r="74" spans="3:6">
      <c r="C74" s="28"/>
      <c r="D74" s="29"/>
      <c r="E74" s="29"/>
      <c r="F74" s="29"/>
    </row>
    <row r="75" spans="3:6">
      <c r="C75" s="28"/>
      <c r="D75" s="29"/>
      <c r="E75" s="29"/>
      <c r="F75" s="29"/>
    </row>
    <row r="76" spans="3:6">
      <c r="C76" s="28"/>
      <c r="D76" s="29"/>
      <c r="E76" s="29"/>
      <c r="F76" s="29"/>
    </row>
    <row r="77" spans="3:6">
      <c r="C77" s="28"/>
      <c r="D77" s="29"/>
      <c r="E77" s="29"/>
      <c r="F77" s="29"/>
    </row>
    <row r="78" spans="3:6">
      <c r="C78" s="28"/>
      <c r="D78" s="29"/>
      <c r="E78" s="29"/>
      <c r="F78" s="29"/>
    </row>
    <row r="79" spans="3:6">
      <c r="C79" s="28"/>
      <c r="D79" s="29"/>
      <c r="E79" s="29"/>
      <c r="F79" s="29"/>
    </row>
    <row r="80" spans="3:6">
      <c r="C80" s="28"/>
      <c r="D80" s="29"/>
      <c r="E80" s="29"/>
      <c r="F80" s="29"/>
    </row>
    <row r="81" spans="3:6">
      <c r="C81" s="28"/>
      <c r="D81" s="29"/>
      <c r="E81" s="29"/>
      <c r="F81" s="29"/>
    </row>
    <row r="82" spans="3:6">
      <c r="C82" s="28"/>
      <c r="D82" s="29"/>
      <c r="E82" s="29"/>
      <c r="F82" s="29"/>
    </row>
    <row r="83" spans="3:6">
      <c r="C83" s="28"/>
      <c r="D83" s="29"/>
      <c r="E83" s="29"/>
      <c r="F83" s="29"/>
    </row>
    <row r="84" spans="3:6">
      <c r="C84" s="28"/>
      <c r="D84" s="29"/>
      <c r="E84" s="29"/>
      <c r="F84" s="29"/>
    </row>
    <row r="85" spans="3:6">
      <c r="C85" s="28"/>
      <c r="D85" s="29"/>
      <c r="E85" s="29"/>
      <c r="F85" s="29"/>
    </row>
    <row r="86" spans="3:6">
      <c r="C86" s="28"/>
      <c r="D86" s="29"/>
      <c r="E86" s="29"/>
      <c r="F86" s="29"/>
    </row>
    <row r="87" spans="3:6">
      <c r="C87" s="28"/>
      <c r="D87" s="29"/>
      <c r="E87" s="29"/>
      <c r="F87" s="29"/>
    </row>
    <row r="88" spans="3:6">
      <c r="C88" s="28"/>
      <c r="D88" s="29"/>
      <c r="E88" s="29"/>
      <c r="F88" s="29"/>
    </row>
    <row r="89" spans="3:6">
      <c r="C89" s="28"/>
      <c r="D89" s="29"/>
      <c r="E89" s="29"/>
      <c r="F89" s="29"/>
    </row>
    <row r="90" spans="3:6">
      <c r="C90" s="28"/>
      <c r="D90" s="29"/>
      <c r="E90" s="29"/>
      <c r="F90" s="29"/>
    </row>
    <row r="91" spans="3:6">
      <c r="C91" s="28"/>
      <c r="D91" s="29"/>
      <c r="E91" s="29"/>
      <c r="F91" s="29"/>
    </row>
    <row r="92" spans="3:6">
      <c r="C92" s="28"/>
      <c r="D92" s="29"/>
      <c r="E92" s="29"/>
      <c r="F92" s="29"/>
    </row>
    <row r="93" spans="3:6">
      <c r="C93" s="28"/>
      <c r="D93" s="29"/>
      <c r="E93" s="29"/>
      <c r="F93" s="29"/>
    </row>
    <row r="94" spans="3:6">
      <c r="C94" s="28"/>
      <c r="D94" s="29"/>
      <c r="E94" s="29"/>
      <c r="F94" s="29"/>
    </row>
    <row r="95" spans="3:6">
      <c r="C95" s="28"/>
      <c r="D95" s="29"/>
      <c r="E95" s="29"/>
      <c r="F95" s="29"/>
    </row>
    <row r="96" spans="3:6">
      <c r="C96" s="28"/>
      <c r="D96" s="29"/>
      <c r="E96" s="29"/>
      <c r="F96" s="29"/>
    </row>
    <row r="97" spans="3:6">
      <c r="C97" s="28"/>
      <c r="D97" s="29"/>
      <c r="E97" s="29"/>
      <c r="F97" s="29"/>
    </row>
    <row r="98" spans="3:6">
      <c r="C98" s="28"/>
      <c r="D98" s="29"/>
      <c r="E98" s="29"/>
      <c r="F98" s="29"/>
    </row>
    <row r="99" spans="3:6">
      <c r="C99" s="28"/>
      <c r="D99" s="29"/>
      <c r="E99" s="29"/>
      <c r="F99" s="29"/>
    </row>
    <row r="100" spans="3:6">
      <c r="C100" s="28"/>
      <c r="D100" s="29"/>
      <c r="E100" s="29"/>
      <c r="F100" s="29"/>
    </row>
    <row r="101" spans="3:6">
      <c r="C101" s="28"/>
      <c r="D101" s="29"/>
      <c r="E101" s="29"/>
      <c r="F101" s="29"/>
    </row>
    <row r="102" spans="3:6">
      <c r="C102" s="28"/>
      <c r="D102" s="29"/>
      <c r="E102" s="29"/>
      <c r="F102" s="29"/>
    </row>
    <row r="103" spans="3:6">
      <c r="C103" s="28"/>
      <c r="D103" s="29"/>
      <c r="E103" s="29"/>
      <c r="F103" s="29"/>
    </row>
    <row r="104" spans="3:6">
      <c r="C104" s="28"/>
      <c r="D104" s="29"/>
      <c r="E104" s="29"/>
      <c r="F104" s="29"/>
    </row>
    <row r="105" spans="3:6">
      <c r="C105" s="42"/>
      <c r="D105" s="43"/>
      <c r="E105" s="43"/>
      <c r="F105" s="43"/>
    </row>
    <row r="106" spans="3:6">
      <c r="C106" s="42"/>
      <c r="D106" s="43"/>
      <c r="E106" s="43"/>
      <c r="F106" s="43"/>
    </row>
    <row r="107" spans="3:6">
      <c r="C107" s="28"/>
      <c r="D107" s="29"/>
      <c r="E107" s="29"/>
      <c r="F107" s="29"/>
    </row>
    <row r="108" spans="3:6">
      <c r="C108" s="28"/>
      <c r="D108" s="29"/>
      <c r="E108" s="29"/>
      <c r="F108" s="29"/>
    </row>
    <row r="109" spans="3:6">
      <c r="C109" s="28"/>
      <c r="D109" s="29"/>
      <c r="E109" s="29"/>
      <c r="F109" s="29"/>
    </row>
    <row r="110" spans="3:6">
      <c r="C110" s="28"/>
      <c r="D110" s="29"/>
      <c r="E110" s="29"/>
      <c r="F110" s="29"/>
    </row>
    <row r="111" spans="3:6">
      <c r="C111" s="28"/>
      <c r="D111" s="29"/>
      <c r="E111" s="29"/>
      <c r="F111" s="29"/>
    </row>
    <row r="112" spans="3:6">
      <c r="C112" s="28"/>
      <c r="D112" s="29"/>
      <c r="E112" s="29"/>
      <c r="F112" s="29"/>
    </row>
    <row r="113" spans="3:6">
      <c r="C113" s="28"/>
      <c r="D113" s="29"/>
      <c r="E113" s="29"/>
      <c r="F113" s="29"/>
    </row>
    <row r="114" spans="3:6">
      <c r="C114" s="28"/>
      <c r="D114" s="29"/>
      <c r="E114" s="29"/>
      <c r="F114" s="29"/>
    </row>
    <row r="115" spans="3:6">
      <c r="C115" s="28"/>
      <c r="D115" s="29"/>
      <c r="E115" s="29"/>
      <c r="F115" s="29"/>
    </row>
    <row r="116" spans="3:6">
      <c r="C116" s="28"/>
      <c r="D116" s="29"/>
      <c r="E116" s="29"/>
      <c r="F116" s="29"/>
    </row>
    <row r="117" spans="3:6">
      <c r="C117" s="28"/>
      <c r="D117" s="29"/>
      <c r="E117" s="29"/>
      <c r="F117" s="29"/>
    </row>
    <row r="118" spans="3:6">
      <c r="C118" s="28"/>
      <c r="D118" s="29"/>
      <c r="E118" s="29"/>
      <c r="F118" s="29"/>
    </row>
    <row r="119" spans="3:6">
      <c r="C119" s="42"/>
      <c r="D119" s="43"/>
      <c r="E119" s="43"/>
      <c r="F119" s="43"/>
    </row>
    <row r="120" spans="3:6">
      <c r="C120" s="42"/>
      <c r="D120" s="43"/>
      <c r="E120" s="43"/>
      <c r="F120" s="43"/>
    </row>
    <row r="121" spans="3:6">
      <c r="C121" s="28"/>
      <c r="D121" s="29"/>
      <c r="E121" s="29"/>
      <c r="F121" s="29"/>
    </row>
    <row r="122" spans="3:6">
      <c r="C122" s="28"/>
      <c r="D122" s="29"/>
      <c r="E122" s="29"/>
      <c r="F122" s="29"/>
    </row>
    <row r="123" spans="3:6">
      <c r="C123" s="42"/>
      <c r="D123" s="45"/>
      <c r="E123" s="45"/>
      <c r="F123" s="45"/>
    </row>
    <row r="124" spans="3:6">
      <c r="C124" s="42"/>
      <c r="D124" s="45"/>
      <c r="E124" s="45"/>
      <c r="F124" s="45"/>
    </row>
    <row r="125" spans="3:6">
      <c r="C125" s="28"/>
      <c r="D125" s="29"/>
      <c r="E125" s="29"/>
      <c r="F125" s="29"/>
    </row>
    <row r="126" spans="3:6">
      <c r="C126" s="28"/>
      <c r="D126" s="29"/>
      <c r="E126" s="29"/>
      <c r="F126" s="29"/>
    </row>
    <row r="127" spans="3:6">
      <c r="C127" s="28"/>
      <c r="D127" s="29"/>
      <c r="E127" s="29"/>
      <c r="F127" s="29"/>
    </row>
    <row r="128" spans="3:6">
      <c r="C128" s="28"/>
      <c r="D128" s="29"/>
      <c r="E128" s="29"/>
      <c r="F128" s="29"/>
    </row>
    <row r="129" spans="3:6">
      <c r="C129" s="28"/>
      <c r="D129" s="29"/>
      <c r="E129" s="29"/>
      <c r="F129" s="29"/>
    </row>
    <row r="130" spans="3:6">
      <c r="C130" s="28"/>
      <c r="D130" s="29"/>
      <c r="E130" s="29"/>
      <c r="F130" s="29"/>
    </row>
    <row r="131" spans="3:6">
      <c r="C131" s="28"/>
      <c r="D131" s="29"/>
      <c r="E131" s="29"/>
      <c r="F131" s="29"/>
    </row>
    <row r="132" spans="3:6">
      <c r="C132" s="28"/>
      <c r="D132" s="29"/>
      <c r="E132" s="29"/>
      <c r="F132" s="29"/>
    </row>
    <row r="133" spans="3:6">
      <c r="C133" s="28"/>
      <c r="D133" s="29"/>
      <c r="E133" s="29"/>
      <c r="F133" s="29"/>
    </row>
    <row r="134" spans="3:6">
      <c r="C134" s="28"/>
      <c r="D134" s="29"/>
      <c r="E134" s="29"/>
      <c r="F134" s="29"/>
    </row>
    <row r="135" spans="3:6">
      <c r="C135" s="28"/>
      <c r="D135" s="29"/>
      <c r="E135" s="29"/>
      <c r="F135" s="29"/>
    </row>
    <row r="136" spans="3:6">
      <c r="C136" s="28"/>
      <c r="D136" s="29"/>
      <c r="E136" s="29"/>
      <c r="F136" s="29"/>
    </row>
    <row r="137" spans="3:6">
      <c r="C137" s="28"/>
      <c r="D137" s="29"/>
      <c r="E137" s="29"/>
      <c r="F137" s="29"/>
    </row>
    <row r="138" spans="3:6">
      <c r="C138" s="28"/>
      <c r="D138" s="29"/>
      <c r="E138" s="29"/>
      <c r="F138" s="29"/>
    </row>
    <row r="139" spans="3:6">
      <c r="C139" s="28"/>
      <c r="D139" s="29"/>
      <c r="E139" s="29"/>
      <c r="F139" s="29"/>
    </row>
    <row r="140" spans="3:6">
      <c r="C140" s="28"/>
      <c r="D140" s="29"/>
      <c r="E140" s="29"/>
      <c r="F140" s="29"/>
    </row>
    <row r="141" spans="3:6">
      <c r="C141" s="28"/>
      <c r="D141" s="29"/>
      <c r="E141" s="29"/>
      <c r="F141" s="29"/>
    </row>
    <row r="142" spans="3:6">
      <c r="C142" s="28"/>
      <c r="D142" s="29"/>
      <c r="E142" s="29"/>
      <c r="F142" s="29"/>
    </row>
    <row r="143" spans="3:6">
      <c r="C143" s="28"/>
      <c r="D143" s="29"/>
      <c r="E143" s="29"/>
      <c r="F143" s="29"/>
    </row>
    <row r="144" spans="3:6">
      <c r="C144" s="28"/>
      <c r="D144" s="29"/>
      <c r="E144" s="29"/>
      <c r="F144" s="29"/>
    </row>
    <row r="145" spans="3:6">
      <c r="C145" s="28"/>
      <c r="D145" s="29"/>
      <c r="E145" s="29"/>
      <c r="F145" s="29"/>
    </row>
    <row r="146" spans="3:6">
      <c r="C146" s="28"/>
      <c r="D146" s="29"/>
      <c r="E146" s="29"/>
      <c r="F146" s="29"/>
    </row>
    <row r="147" spans="3:6">
      <c r="C147" s="28"/>
      <c r="D147" s="29"/>
      <c r="E147" s="29"/>
      <c r="F147" s="29"/>
    </row>
    <row r="148" spans="3:6">
      <c r="C148" s="28"/>
      <c r="D148" s="29"/>
      <c r="E148" s="29"/>
      <c r="F148" s="29"/>
    </row>
    <row r="149" spans="3:6">
      <c r="C149" s="28"/>
      <c r="D149" s="29"/>
      <c r="E149" s="29"/>
      <c r="F149" s="29"/>
    </row>
    <row r="150" spans="3:6">
      <c r="C150" s="28"/>
      <c r="D150" s="29"/>
      <c r="E150" s="29"/>
      <c r="F150" s="29"/>
    </row>
    <row r="151" spans="3:6">
      <c r="C151" s="28"/>
      <c r="D151" s="29"/>
      <c r="E151" s="29"/>
      <c r="F151" s="29"/>
    </row>
    <row r="152" spans="3:6">
      <c r="C152" s="28"/>
      <c r="D152" s="29"/>
      <c r="E152" s="29"/>
      <c r="F152" s="29"/>
    </row>
    <row r="153" spans="3:6">
      <c r="C153" s="28"/>
      <c r="D153" s="29"/>
      <c r="E153" s="29"/>
      <c r="F153" s="29"/>
    </row>
    <row r="154" spans="3:6">
      <c r="C154" s="28"/>
      <c r="D154" s="29"/>
      <c r="E154" s="29"/>
      <c r="F154" s="29"/>
    </row>
    <row r="155" spans="3:6">
      <c r="C155" s="28"/>
      <c r="D155" s="29"/>
      <c r="E155" s="29"/>
      <c r="F155" s="29"/>
    </row>
    <row r="156" spans="3:6">
      <c r="C156" s="28"/>
      <c r="D156" s="29"/>
      <c r="E156" s="29"/>
      <c r="F156" s="29"/>
    </row>
    <row r="157" spans="3:6">
      <c r="C157" s="28"/>
      <c r="D157" s="29"/>
      <c r="E157" s="29"/>
      <c r="F157" s="29"/>
    </row>
    <row r="158" spans="3:6">
      <c r="C158" s="28"/>
      <c r="D158" s="29"/>
      <c r="E158" s="29"/>
      <c r="F158" s="29"/>
    </row>
    <row r="159" spans="3:6">
      <c r="C159" s="28"/>
      <c r="D159" s="29"/>
      <c r="E159" s="29"/>
      <c r="F159" s="29"/>
    </row>
    <row r="160" spans="3:6">
      <c r="C160" s="28"/>
      <c r="D160" s="29"/>
      <c r="E160" s="29"/>
      <c r="F160" s="29"/>
    </row>
    <row r="161" spans="3:6">
      <c r="C161" s="28"/>
      <c r="D161" s="29"/>
      <c r="E161" s="29"/>
      <c r="F161" s="29"/>
    </row>
    <row r="162" spans="3:6">
      <c r="C162" s="28"/>
      <c r="D162" s="29"/>
      <c r="E162" s="29"/>
      <c r="F162" s="29"/>
    </row>
    <row r="163" spans="3:6">
      <c r="C163" s="28"/>
      <c r="D163" s="29"/>
      <c r="E163" s="29"/>
      <c r="F163" s="29"/>
    </row>
    <row r="164" spans="3:6">
      <c r="C164" s="28"/>
      <c r="D164" s="29"/>
      <c r="E164" s="29"/>
      <c r="F164" s="29"/>
    </row>
    <row r="165" spans="3:6">
      <c r="C165" s="28"/>
      <c r="D165" s="29"/>
      <c r="E165" s="29"/>
      <c r="F165" s="29"/>
    </row>
    <row r="166" spans="3:6">
      <c r="C166" s="28"/>
      <c r="D166" s="29"/>
      <c r="E166" s="29"/>
      <c r="F166" s="29"/>
    </row>
    <row r="167" spans="3:6">
      <c r="C167" s="28"/>
      <c r="D167" s="29"/>
      <c r="E167" s="29"/>
      <c r="F167" s="29"/>
    </row>
    <row r="168" spans="3:6">
      <c r="C168" s="28"/>
      <c r="D168" s="29"/>
      <c r="E168" s="29"/>
      <c r="F168" s="29"/>
    </row>
    <row r="169" spans="3:6">
      <c r="C169" s="28"/>
      <c r="D169" s="29"/>
      <c r="E169" s="29"/>
      <c r="F169" s="29"/>
    </row>
    <row r="170" spans="3:6">
      <c r="C170" s="28"/>
      <c r="D170" s="29"/>
      <c r="E170" s="29"/>
      <c r="F170" s="29"/>
    </row>
    <row r="171" spans="3:6">
      <c r="C171" s="28"/>
      <c r="D171" s="29"/>
      <c r="E171" s="29"/>
      <c r="F171" s="29"/>
    </row>
    <row r="172" spans="3:6">
      <c r="C172" s="28"/>
      <c r="D172" s="29"/>
      <c r="E172" s="29"/>
      <c r="F172" s="29"/>
    </row>
    <row r="173" spans="3:6">
      <c r="C173" s="28"/>
      <c r="D173" s="29"/>
      <c r="E173" s="29"/>
      <c r="F173" s="29"/>
    </row>
    <row r="174" spans="3:6">
      <c r="C174" s="28"/>
      <c r="D174" s="29"/>
      <c r="E174" s="29"/>
      <c r="F174" s="29"/>
    </row>
    <row r="175" spans="3:6">
      <c r="C175" s="28"/>
      <c r="D175" s="29"/>
      <c r="E175" s="29"/>
      <c r="F175" s="29"/>
    </row>
    <row r="176" spans="3:6">
      <c r="C176" s="28"/>
      <c r="D176" s="29"/>
      <c r="E176" s="29"/>
      <c r="F176" s="29"/>
    </row>
    <row r="177" spans="3:6">
      <c r="C177" s="28"/>
      <c r="D177" s="29"/>
      <c r="E177" s="29"/>
      <c r="F177" s="29"/>
    </row>
    <row r="178" spans="3:6">
      <c r="C178" s="28"/>
      <c r="D178" s="29"/>
      <c r="E178" s="29"/>
      <c r="F178" s="29"/>
    </row>
    <row r="179" spans="3:6">
      <c r="C179" s="28"/>
      <c r="D179" s="29"/>
      <c r="E179" s="29"/>
      <c r="F179" s="29"/>
    </row>
    <row r="180" spans="3:6">
      <c r="C180" s="28"/>
      <c r="D180" s="29"/>
      <c r="E180" s="29"/>
      <c r="F180" s="29"/>
    </row>
    <row r="181" spans="3:6">
      <c r="C181" s="28"/>
      <c r="D181" s="29"/>
      <c r="E181" s="29"/>
      <c r="F181" s="29"/>
    </row>
    <row r="182" spans="3:6">
      <c r="C182" s="28"/>
      <c r="D182" s="29"/>
      <c r="E182" s="29"/>
      <c r="F182" s="29"/>
    </row>
    <row r="183" spans="3:6">
      <c r="C183" s="28"/>
      <c r="D183" s="29"/>
      <c r="E183" s="29"/>
      <c r="F183" s="29"/>
    </row>
    <row r="184" spans="3:6">
      <c r="C184" s="28"/>
      <c r="D184" s="29"/>
      <c r="E184" s="29"/>
      <c r="F184" s="29"/>
    </row>
    <row r="185" spans="3:6">
      <c r="C185" s="28"/>
      <c r="D185" s="29"/>
      <c r="E185" s="29"/>
      <c r="F185" s="29"/>
    </row>
    <row r="186" spans="3:6">
      <c r="C186" s="28"/>
      <c r="D186" s="29"/>
      <c r="E186" s="29"/>
      <c r="F186" s="29"/>
    </row>
    <row r="187" spans="3:6">
      <c r="C187" s="28"/>
      <c r="D187" s="29"/>
      <c r="E187" s="29"/>
      <c r="F187" s="29"/>
    </row>
    <row r="188" spans="3:6">
      <c r="C188" s="28"/>
      <c r="D188" s="29"/>
      <c r="E188" s="29"/>
      <c r="F188" s="29"/>
    </row>
    <row r="189" spans="3:6">
      <c r="C189" s="28"/>
      <c r="D189" s="29"/>
      <c r="E189" s="29"/>
      <c r="F189" s="29"/>
    </row>
    <row r="190" spans="3:6">
      <c r="C190" s="28"/>
      <c r="D190" s="29"/>
      <c r="E190" s="29"/>
      <c r="F190" s="29"/>
    </row>
    <row r="191" spans="3:6">
      <c r="C191" s="28"/>
      <c r="D191" s="29"/>
      <c r="E191" s="29"/>
      <c r="F191" s="29"/>
    </row>
    <row r="192" spans="3:6">
      <c r="C192" s="28"/>
      <c r="D192" s="29"/>
      <c r="E192" s="29"/>
      <c r="F192" s="29"/>
    </row>
    <row r="193" spans="3:6">
      <c r="C193" s="28"/>
      <c r="D193" s="29"/>
      <c r="E193" s="29"/>
      <c r="F193" s="29"/>
    </row>
    <row r="194" spans="3:6">
      <c r="C194" s="28"/>
      <c r="D194" s="29"/>
      <c r="E194" s="29"/>
      <c r="F194" s="29"/>
    </row>
    <row r="195" spans="3:6">
      <c r="C195" s="28"/>
      <c r="D195" s="29"/>
      <c r="E195" s="29"/>
      <c r="F195" s="29"/>
    </row>
    <row r="196" spans="3:6">
      <c r="C196" s="28"/>
      <c r="D196" s="29"/>
      <c r="E196" s="29"/>
      <c r="F196" s="29"/>
    </row>
    <row r="197" spans="3:6">
      <c r="C197" s="28"/>
      <c r="D197" s="29"/>
      <c r="E197" s="29"/>
      <c r="F197" s="29"/>
    </row>
    <row r="198" spans="3:6">
      <c r="C198" s="28"/>
      <c r="D198" s="29"/>
      <c r="E198" s="29"/>
      <c r="F198" s="29"/>
    </row>
    <row r="199" spans="3:6">
      <c r="C199" s="28"/>
      <c r="D199" s="29"/>
      <c r="E199" s="29"/>
      <c r="F199" s="29"/>
    </row>
    <row r="200" spans="3:6">
      <c r="C200" s="28"/>
      <c r="D200" s="29"/>
      <c r="E200" s="29"/>
      <c r="F200" s="29"/>
    </row>
    <row r="201" spans="3:6">
      <c r="C201" s="28"/>
      <c r="D201" s="29"/>
      <c r="E201" s="29"/>
      <c r="F201" s="29"/>
    </row>
    <row r="202" spans="3:6">
      <c r="C202" s="28"/>
      <c r="D202" s="29"/>
      <c r="E202" s="29"/>
      <c r="F202" s="29"/>
    </row>
    <row r="203" spans="3:6">
      <c r="C203" s="28"/>
      <c r="D203" s="29"/>
      <c r="E203" s="29"/>
      <c r="F203" s="29"/>
    </row>
    <row r="204" spans="3:6">
      <c r="C204" s="28"/>
      <c r="D204" s="29"/>
      <c r="E204" s="29"/>
      <c r="F204" s="29"/>
    </row>
    <row r="205" spans="3:6">
      <c r="C205" s="28"/>
      <c r="D205" s="29"/>
      <c r="E205" s="29"/>
      <c r="F205" s="29"/>
    </row>
    <row r="206" spans="3:6">
      <c r="C206" s="28"/>
      <c r="D206" s="29"/>
      <c r="E206" s="29"/>
      <c r="F206" s="29"/>
    </row>
    <row r="207" spans="3:6">
      <c r="C207" s="28"/>
      <c r="D207" s="29"/>
      <c r="E207" s="29"/>
      <c r="F207" s="29"/>
    </row>
    <row r="208" spans="3:6">
      <c r="C208" s="28"/>
      <c r="D208" s="29"/>
      <c r="E208" s="29"/>
      <c r="F208" s="29"/>
    </row>
    <row r="209" spans="3:6">
      <c r="C209" s="28"/>
      <c r="D209" s="29"/>
      <c r="E209" s="29"/>
      <c r="F209" s="29"/>
    </row>
    <row r="210" spans="3:6">
      <c r="C210" s="28"/>
      <c r="D210" s="29"/>
      <c r="E210" s="29"/>
      <c r="F210" s="29"/>
    </row>
    <row r="211" spans="3:6">
      <c r="C211" s="28"/>
      <c r="D211" s="29"/>
      <c r="E211" s="29"/>
      <c r="F211" s="29"/>
    </row>
    <row r="212" spans="3:6">
      <c r="C212" s="28"/>
      <c r="D212" s="29"/>
      <c r="E212" s="29"/>
      <c r="F212" s="29"/>
    </row>
    <row r="213" spans="3:6">
      <c r="C213" s="28"/>
      <c r="D213" s="29"/>
      <c r="E213" s="29"/>
      <c r="F213" s="29"/>
    </row>
    <row r="214" spans="3:6">
      <c r="C214" s="28"/>
      <c r="D214" s="29"/>
      <c r="E214" s="29"/>
      <c r="F214" s="29"/>
    </row>
    <row r="215" spans="3:6">
      <c r="C215" s="28"/>
      <c r="D215" s="29"/>
      <c r="E215" s="29"/>
      <c r="F215" s="29"/>
    </row>
    <row r="216" spans="3:6">
      <c r="C216" s="28"/>
      <c r="D216" s="29"/>
      <c r="E216" s="29"/>
      <c r="F216" s="29"/>
    </row>
    <row r="217" spans="3:6">
      <c r="C217" s="28"/>
      <c r="D217" s="29"/>
      <c r="E217" s="29"/>
      <c r="F217" s="29"/>
    </row>
    <row r="218" spans="3:6">
      <c r="C218" s="28"/>
      <c r="D218" s="29"/>
      <c r="E218" s="29"/>
      <c r="F218" s="29"/>
    </row>
    <row r="219" spans="3:6">
      <c r="C219" s="28"/>
      <c r="D219" s="29"/>
      <c r="E219" s="29"/>
      <c r="F219" s="29"/>
    </row>
    <row r="220" spans="3:6">
      <c r="C220" s="28"/>
      <c r="D220" s="29"/>
      <c r="E220" s="29"/>
      <c r="F220" s="29"/>
    </row>
    <row r="221" spans="3:6">
      <c r="C221" s="28"/>
      <c r="D221" s="29"/>
      <c r="E221" s="29"/>
      <c r="F221" s="29"/>
    </row>
    <row r="222" spans="3:6">
      <c r="C222" s="28"/>
      <c r="D222" s="29"/>
      <c r="E222" s="29"/>
      <c r="F222" s="29"/>
    </row>
    <row r="223" spans="3:6">
      <c r="C223" s="28"/>
      <c r="D223" s="29"/>
      <c r="E223" s="29"/>
      <c r="F223" s="29"/>
    </row>
    <row r="224" spans="3:6">
      <c r="C224" s="28"/>
      <c r="D224" s="29"/>
      <c r="E224" s="29"/>
      <c r="F224" s="29"/>
    </row>
    <row r="225" spans="3:6">
      <c r="C225" s="28"/>
      <c r="D225" s="29"/>
      <c r="E225" s="29"/>
      <c r="F225" s="29"/>
    </row>
    <row r="226" spans="3:6">
      <c r="C226" s="28"/>
      <c r="D226" s="29"/>
      <c r="E226" s="29"/>
      <c r="F226" s="29"/>
    </row>
    <row r="227" spans="3:6">
      <c r="C227" s="28"/>
      <c r="D227" s="29"/>
      <c r="E227" s="29"/>
      <c r="F227" s="29"/>
    </row>
    <row r="228" spans="3:6">
      <c r="C228" s="28"/>
      <c r="D228" s="29"/>
      <c r="E228" s="29"/>
      <c r="F228" s="29"/>
    </row>
    <row r="229" spans="3:6">
      <c r="C229" s="28"/>
      <c r="D229" s="29"/>
      <c r="E229" s="29"/>
      <c r="F229" s="29"/>
    </row>
    <row r="230" spans="3:6">
      <c r="C230" s="28"/>
      <c r="D230" s="29"/>
      <c r="E230" s="29"/>
      <c r="F230" s="29"/>
    </row>
    <row r="231" spans="3:6">
      <c r="C231" s="28"/>
      <c r="D231" s="29"/>
      <c r="E231" s="29"/>
      <c r="F231" s="29"/>
    </row>
    <row r="232" spans="3:6">
      <c r="C232" s="28"/>
      <c r="D232" s="29"/>
      <c r="E232" s="29"/>
      <c r="F232" s="29"/>
    </row>
    <row r="233" spans="3:6">
      <c r="C233" s="28"/>
      <c r="D233" s="29"/>
      <c r="E233" s="29"/>
      <c r="F233" s="29"/>
    </row>
    <row r="234" spans="3:6">
      <c r="C234" s="28"/>
      <c r="D234" s="29"/>
      <c r="E234" s="29"/>
      <c r="F234" s="29"/>
    </row>
    <row r="235" spans="3:6">
      <c r="C235" s="28"/>
      <c r="D235" s="29"/>
      <c r="E235" s="29"/>
      <c r="F235" s="29"/>
    </row>
    <row r="236" spans="3:6">
      <c r="C236" s="28"/>
      <c r="D236" s="29"/>
      <c r="E236" s="29"/>
      <c r="F236" s="29"/>
    </row>
    <row r="237" spans="3:6">
      <c r="C237" s="28"/>
      <c r="D237" s="29"/>
      <c r="E237" s="29"/>
      <c r="F237" s="29"/>
    </row>
    <row r="238" spans="3:6">
      <c r="C238" s="28"/>
      <c r="D238" s="29"/>
      <c r="E238" s="29"/>
      <c r="F238" s="29"/>
    </row>
    <row r="239" spans="3:6">
      <c r="C239" s="28"/>
      <c r="D239" s="29"/>
      <c r="E239" s="29"/>
      <c r="F239" s="29"/>
    </row>
    <row r="240" spans="3:6">
      <c r="C240" s="28"/>
      <c r="D240" s="29"/>
      <c r="E240" s="29"/>
      <c r="F240" s="29"/>
    </row>
    <row r="241" spans="3:6">
      <c r="C241" s="28"/>
      <c r="D241" s="29"/>
      <c r="E241" s="29"/>
      <c r="F241" s="29"/>
    </row>
    <row r="242" spans="3:6">
      <c r="C242" s="28"/>
      <c r="D242" s="29"/>
      <c r="E242" s="29"/>
      <c r="F242" s="29"/>
    </row>
    <row r="243" spans="3:6">
      <c r="C243" s="28"/>
      <c r="D243" s="29"/>
      <c r="E243" s="29"/>
      <c r="F243" s="29"/>
    </row>
    <row r="244" spans="3:6">
      <c r="C244" s="28"/>
      <c r="D244" s="29"/>
      <c r="E244" s="29"/>
      <c r="F244" s="29"/>
    </row>
    <row r="245" spans="3:6">
      <c r="C245" s="28"/>
      <c r="D245" s="29"/>
      <c r="E245" s="29"/>
      <c r="F245" s="29"/>
    </row>
    <row r="246" spans="3:6">
      <c r="C246" s="28"/>
      <c r="D246" s="29"/>
      <c r="E246" s="29"/>
      <c r="F246" s="29"/>
    </row>
    <row r="247" spans="3:6">
      <c r="C247" s="28"/>
      <c r="D247" s="29"/>
      <c r="E247" s="29"/>
      <c r="F247" s="29"/>
    </row>
    <row r="248" spans="3:6">
      <c r="C248" s="28"/>
      <c r="D248" s="29"/>
      <c r="E248" s="29"/>
      <c r="F248" s="29"/>
    </row>
    <row r="249" spans="3:6">
      <c r="C249" s="28"/>
      <c r="D249" s="29"/>
      <c r="E249" s="29"/>
      <c r="F249" s="29"/>
    </row>
    <row r="250" spans="3:6">
      <c r="C250" s="28"/>
      <c r="D250" s="29"/>
      <c r="E250" s="29"/>
      <c r="F250" s="29"/>
    </row>
    <row r="251" spans="3:6">
      <c r="C251" s="28"/>
      <c r="D251" s="29"/>
      <c r="E251" s="29"/>
      <c r="F251" s="29"/>
    </row>
    <row r="252" spans="3:6">
      <c r="C252" s="28"/>
      <c r="D252" s="29"/>
      <c r="E252" s="29"/>
      <c r="F252" s="29"/>
    </row>
    <row r="253" spans="3:6">
      <c r="C253" s="28"/>
      <c r="D253" s="29"/>
      <c r="E253" s="29"/>
      <c r="F253" s="29"/>
    </row>
    <row r="254" spans="3:6">
      <c r="C254" s="28"/>
      <c r="D254" s="29"/>
      <c r="E254" s="29"/>
      <c r="F254" s="29"/>
    </row>
    <row r="255" spans="3:6">
      <c r="C255" s="28"/>
      <c r="D255" s="29"/>
      <c r="E255" s="29"/>
      <c r="F255" s="29"/>
    </row>
    <row r="256" spans="3:6">
      <c r="C256" s="28"/>
      <c r="D256" s="29"/>
      <c r="E256" s="29"/>
      <c r="F256" s="29"/>
    </row>
    <row r="257" spans="3:6">
      <c r="C257" s="28"/>
      <c r="D257" s="29"/>
      <c r="E257" s="29"/>
      <c r="F257" s="29"/>
    </row>
    <row r="258" spans="3:6">
      <c r="C258" s="28"/>
      <c r="D258" s="29"/>
      <c r="E258" s="29"/>
      <c r="F258" s="29"/>
    </row>
    <row r="259" spans="3:6">
      <c r="C259" s="28"/>
      <c r="D259" s="29"/>
      <c r="E259" s="29"/>
      <c r="F259" s="29"/>
    </row>
    <row r="260" spans="3:6">
      <c r="C260" s="28"/>
      <c r="D260" s="29"/>
      <c r="E260" s="29"/>
      <c r="F260" s="29"/>
    </row>
    <row r="261" spans="3:6">
      <c r="C261" s="28"/>
      <c r="D261" s="29"/>
      <c r="E261" s="29"/>
      <c r="F261" s="29"/>
    </row>
    <row r="262" spans="3:6">
      <c r="C262" s="28"/>
      <c r="D262" s="29"/>
      <c r="E262" s="29"/>
      <c r="F262" s="29"/>
    </row>
    <row r="263" spans="3:6">
      <c r="C263" s="28"/>
      <c r="D263" s="29"/>
      <c r="E263" s="29"/>
      <c r="F263" s="29"/>
    </row>
    <row r="264" spans="3:6">
      <c r="C264" s="28"/>
      <c r="D264" s="29"/>
      <c r="E264" s="29"/>
      <c r="F264" s="29"/>
    </row>
    <row r="265" spans="3:6">
      <c r="C265" s="28"/>
      <c r="D265" s="29"/>
      <c r="E265" s="29"/>
      <c r="F265" s="29"/>
    </row>
    <row r="266" spans="3:6">
      <c r="C266" s="28"/>
      <c r="D266" s="29"/>
      <c r="E266" s="29"/>
      <c r="F266" s="29"/>
    </row>
    <row r="267" spans="3:6">
      <c r="C267" s="28"/>
      <c r="D267" s="29"/>
      <c r="E267" s="29"/>
      <c r="F267" s="29"/>
    </row>
    <row r="268" spans="3:6">
      <c r="C268" s="28"/>
      <c r="D268" s="29"/>
      <c r="E268" s="29"/>
      <c r="F268" s="29"/>
    </row>
    <row r="269" spans="3:6">
      <c r="C269" s="28"/>
      <c r="D269" s="29"/>
      <c r="E269" s="29"/>
      <c r="F269" s="29"/>
    </row>
    <row r="270" spans="3:6">
      <c r="C270" s="28"/>
      <c r="D270" s="29"/>
      <c r="E270" s="29"/>
      <c r="F270" s="29"/>
    </row>
    <row r="271" spans="3:6">
      <c r="C271" s="28"/>
      <c r="D271" s="29"/>
      <c r="E271" s="29"/>
      <c r="F271" s="29"/>
    </row>
    <row r="272" spans="3:6">
      <c r="C272" s="28"/>
      <c r="D272" s="29"/>
      <c r="E272" s="29"/>
      <c r="F272" s="29"/>
    </row>
    <row r="273" spans="3:6">
      <c r="C273" s="28"/>
      <c r="D273" s="29"/>
      <c r="E273" s="29"/>
      <c r="F273" s="29"/>
    </row>
    <row r="274" spans="3:6">
      <c r="C274" s="28"/>
      <c r="D274" s="29"/>
      <c r="E274" s="29"/>
      <c r="F274" s="29"/>
    </row>
    <row r="275" spans="3:6">
      <c r="C275" s="28"/>
      <c r="D275" s="29"/>
      <c r="E275" s="29"/>
      <c r="F275" s="29"/>
    </row>
    <row r="276" spans="3:6">
      <c r="C276" s="28"/>
      <c r="D276" s="29"/>
      <c r="E276" s="29"/>
      <c r="F276" s="29"/>
    </row>
    <row r="277" spans="3:6">
      <c r="C277" s="28"/>
      <c r="D277" s="29"/>
      <c r="E277" s="29"/>
      <c r="F277" s="29"/>
    </row>
    <row r="278" spans="3:6">
      <c r="C278" s="28"/>
      <c r="D278" s="29"/>
      <c r="E278" s="29"/>
      <c r="F278" s="29"/>
    </row>
    <row r="279" spans="3:6">
      <c r="C279" s="28"/>
      <c r="D279" s="29"/>
      <c r="E279" s="29"/>
      <c r="F279" s="29"/>
    </row>
    <row r="280" spans="3:6">
      <c r="C280" s="28"/>
      <c r="D280" s="29"/>
      <c r="E280" s="29"/>
      <c r="F280" s="29"/>
    </row>
    <row r="281" spans="3:6">
      <c r="C281" s="28"/>
      <c r="D281" s="29"/>
      <c r="E281" s="29"/>
      <c r="F281" s="29"/>
    </row>
    <row r="282" spans="3:6">
      <c r="C282" s="28"/>
      <c r="D282" s="29"/>
      <c r="E282" s="29"/>
      <c r="F282" s="29"/>
    </row>
    <row r="283" spans="3:6">
      <c r="C283" s="28"/>
      <c r="D283" s="29"/>
      <c r="E283" s="29"/>
      <c r="F283" s="29"/>
    </row>
    <row r="284" spans="3:6">
      <c r="C284" s="28"/>
      <c r="D284" s="29"/>
      <c r="E284" s="29"/>
      <c r="F284" s="29"/>
    </row>
    <row r="285" spans="3:6">
      <c r="C285" s="28"/>
      <c r="D285" s="29"/>
      <c r="E285" s="29"/>
      <c r="F285" s="29"/>
    </row>
    <row r="286" spans="3:6">
      <c r="C286" s="28"/>
      <c r="D286" s="29"/>
      <c r="E286" s="29"/>
      <c r="F286" s="29"/>
    </row>
    <row r="287" spans="3:6">
      <c r="C287" s="28"/>
      <c r="D287" s="29"/>
      <c r="E287" s="29"/>
      <c r="F287" s="29"/>
    </row>
    <row r="288" spans="3:6">
      <c r="C288" s="28"/>
      <c r="D288" s="29"/>
      <c r="E288" s="29"/>
      <c r="F288" s="29"/>
    </row>
    <row r="289" spans="3:6">
      <c r="C289" s="28"/>
      <c r="D289" s="29"/>
      <c r="E289" s="29"/>
      <c r="F289" s="29"/>
    </row>
    <row r="290" spans="3:6">
      <c r="C290" s="28"/>
      <c r="D290" s="29"/>
      <c r="E290" s="29"/>
      <c r="F290" s="29"/>
    </row>
    <row r="291" spans="3:6">
      <c r="C291" s="28"/>
      <c r="D291" s="29"/>
      <c r="E291" s="29"/>
      <c r="F291" s="29"/>
    </row>
    <row r="292" spans="3:6">
      <c r="C292" s="28"/>
      <c r="D292" s="29"/>
      <c r="E292" s="29"/>
      <c r="F292" s="29"/>
    </row>
    <row r="293" spans="3:6">
      <c r="C293" s="28"/>
      <c r="D293" s="29"/>
      <c r="E293" s="29"/>
      <c r="F293" s="29"/>
    </row>
    <row r="294" spans="3:6">
      <c r="C294" s="28"/>
      <c r="D294" s="29"/>
      <c r="E294" s="29"/>
      <c r="F294" s="29"/>
    </row>
    <row r="295" spans="3:6">
      <c r="C295" s="28"/>
      <c r="D295" s="29"/>
      <c r="E295" s="29"/>
      <c r="F295" s="29"/>
    </row>
    <row r="296" spans="3:6">
      <c r="C296" s="28"/>
      <c r="D296" s="29"/>
      <c r="E296" s="29"/>
      <c r="F296" s="29"/>
    </row>
    <row r="297" spans="3:6">
      <c r="C297" s="28"/>
      <c r="D297" s="29"/>
      <c r="E297" s="29"/>
      <c r="F297" s="29"/>
    </row>
    <row r="298" spans="3:6">
      <c r="C298" s="28"/>
      <c r="D298" s="29"/>
      <c r="E298" s="29"/>
      <c r="F298" s="29"/>
    </row>
    <row r="299" spans="3:6">
      <c r="C299" s="28"/>
      <c r="D299" s="29"/>
      <c r="E299" s="29"/>
      <c r="F299" s="29"/>
    </row>
    <row r="300" spans="3:6">
      <c r="C300" s="28"/>
      <c r="D300" s="29"/>
      <c r="E300" s="29"/>
      <c r="F300" s="29"/>
    </row>
    <row r="301" spans="3:6">
      <c r="C301" s="28"/>
      <c r="D301" s="29"/>
      <c r="E301" s="29"/>
      <c r="F301" s="29"/>
    </row>
    <row r="302" spans="3:6">
      <c r="C302" s="28"/>
      <c r="D302" s="29"/>
      <c r="E302" s="29"/>
      <c r="F302" s="29"/>
    </row>
    <row r="303" spans="3:6">
      <c r="C303" s="28"/>
      <c r="D303" s="29"/>
      <c r="E303" s="29"/>
      <c r="F303" s="29"/>
    </row>
    <row r="304" spans="3:6">
      <c r="C304" s="28"/>
      <c r="D304" s="29"/>
      <c r="E304" s="29"/>
      <c r="F304" s="29"/>
    </row>
    <row r="305" spans="3:3">
      <c r="C305" s="28"/>
    </row>
  </sheetData>
  <mergeCells count="42">
    <mergeCell ref="A1:D1"/>
    <mergeCell ref="G1:J1"/>
    <mergeCell ref="C3:C6"/>
    <mergeCell ref="D3:D6"/>
    <mergeCell ref="E3:E14"/>
    <mergeCell ref="F3:F16"/>
    <mergeCell ref="G3:G5"/>
    <mergeCell ref="H3:H5"/>
    <mergeCell ref="C7:C10"/>
    <mergeCell ref="D7:D10"/>
    <mergeCell ref="A19:D19"/>
    <mergeCell ref="G19:J19"/>
    <mergeCell ref="G7:G9"/>
    <mergeCell ref="H7:H9"/>
    <mergeCell ref="G10:G11"/>
    <mergeCell ref="H10:H11"/>
    <mergeCell ref="C11:C13"/>
    <mergeCell ref="D11:D13"/>
    <mergeCell ref="G14:G15"/>
    <mergeCell ref="H14:H15"/>
    <mergeCell ref="C15:D15"/>
    <mergeCell ref="C16:D16"/>
    <mergeCell ref="C17:D17"/>
    <mergeCell ref="H21:H23"/>
    <mergeCell ref="C25:C28"/>
    <mergeCell ref="D25:D28"/>
    <mergeCell ref="G25:G27"/>
    <mergeCell ref="H25:H27"/>
    <mergeCell ref="C21:C24"/>
    <mergeCell ref="D21:D24"/>
    <mergeCell ref="E21:E32"/>
    <mergeCell ref="F21:F34"/>
    <mergeCell ref="G21:G23"/>
    <mergeCell ref="C34:D34"/>
    <mergeCell ref="C35:D35"/>
    <mergeCell ref="G28:G29"/>
    <mergeCell ref="H28:H29"/>
    <mergeCell ref="C29:C31"/>
    <mergeCell ref="D29:D31"/>
    <mergeCell ref="G32:G33"/>
    <mergeCell ref="H32:H33"/>
    <mergeCell ref="C33:D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B409-A528-44F7-91B4-5AECC5C00E05}">
  <dimension ref="A1:E41"/>
  <sheetViews>
    <sheetView zoomScale="80" zoomScaleNormal="80" workbookViewId="0">
      <selection activeCell="A40" sqref="A40"/>
    </sheetView>
  </sheetViews>
  <sheetFormatPr baseColWidth="10" defaultRowHeight="14.25"/>
  <sheetData>
    <row r="1" spans="1:5" ht="30.75" thickBot="1">
      <c r="A1" s="46" t="s">
        <v>52</v>
      </c>
      <c r="B1" s="46" t="s">
        <v>53</v>
      </c>
      <c r="C1" s="47" t="s">
        <v>54</v>
      </c>
      <c r="D1" s="48" t="s">
        <v>55</v>
      </c>
      <c r="E1" s="49" t="s">
        <v>56</v>
      </c>
    </row>
    <row r="2" spans="1:5" ht="15">
      <c r="A2" s="50" t="s">
        <v>57</v>
      </c>
      <c r="B2" s="51" t="s">
        <v>46</v>
      </c>
      <c r="C2" s="52">
        <v>-4.0456997113391493</v>
      </c>
      <c r="D2" s="53">
        <v>16.745699711339149</v>
      </c>
      <c r="E2" s="54">
        <v>12.700000000000003</v>
      </c>
    </row>
    <row r="3" spans="1:5" ht="15">
      <c r="A3" s="47" t="s">
        <v>58</v>
      </c>
      <c r="B3" s="51" t="s">
        <v>46</v>
      </c>
      <c r="C3" s="55">
        <v>-1.1000000000000001</v>
      </c>
      <c r="D3" s="53">
        <v>4.5</v>
      </c>
      <c r="E3" s="54">
        <v>3.4</v>
      </c>
    </row>
    <row r="4" spans="1:5" ht="15">
      <c r="A4" s="47" t="s">
        <v>59</v>
      </c>
      <c r="B4" s="51" t="s">
        <v>46</v>
      </c>
      <c r="C4" s="55">
        <v>-0.8</v>
      </c>
      <c r="D4" s="53">
        <v>3.6999999999999957</v>
      </c>
      <c r="E4" s="54">
        <v>2.9</v>
      </c>
    </row>
    <row r="5" spans="1:5" ht="15">
      <c r="A5" s="47" t="s">
        <v>60</v>
      </c>
      <c r="B5" s="51" t="s">
        <v>46</v>
      </c>
      <c r="C5" s="55">
        <v>-0.5</v>
      </c>
      <c r="D5" s="53">
        <v>2.1999999999999993</v>
      </c>
      <c r="E5" s="54">
        <v>1.8</v>
      </c>
    </row>
    <row r="6" spans="1:5" ht="15">
      <c r="A6" s="47" t="s">
        <v>61</v>
      </c>
      <c r="B6" s="51" t="s">
        <v>46</v>
      </c>
      <c r="C6" s="55">
        <v>-3.2</v>
      </c>
      <c r="D6" s="53">
        <v>4.9000000000000057</v>
      </c>
      <c r="E6" s="54">
        <v>1.7</v>
      </c>
    </row>
    <row r="7" spans="1:5" ht="15">
      <c r="A7" s="47" t="s">
        <v>62</v>
      </c>
      <c r="B7" s="51" t="s">
        <v>46</v>
      </c>
      <c r="C7" s="55">
        <v>-1.9</v>
      </c>
      <c r="D7" s="53">
        <v>2.5999999999999943</v>
      </c>
      <c r="E7" s="54">
        <v>0.7</v>
      </c>
    </row>
    <row r="8" spans="1:5" ht="15">
      <c r="A8" s="50" t="s">
        <v>63</v>
      </c>
      <c r="B8" s="51" t="s">
        <v>46</v>
      </c>
      <c r="C8" s="52">
        <v>-0.32273661166361312</v>
      </c>
      <c r="D8" s="53">
        <v>0.9227366116636162</v>
      </c>
      <c r="E8" s="54">
        <v>0.60000000000000142</v>
      </c>
    </row>
    <row r="9" spans="1:5" ht="15">
      <c r="A9" s="56" t="s">
        <v>64</v>
      </c>
      <c r="B9" s="57" t="s">
        <v>46</v>
      </c>
      <c r="C9" s="58">
        <v>-3.4585613691956101</v>
      </c>
      <c r="D9" s="53">
        <v>2.6310960050883025</v>
      </c>
      <c r="E9" s="53">
        <v>-0.82746536410730442</v>
      </c>
    </row>
    <row r="10" spans="1:5" ht="15">
      <c r="A10" s="59" t="s">
        <v>65</v>
      </c>
      <c r="B10" s="57" t="s">
        <v>46</v>
      </c>
      <c r="C10" s="60">
        <v>-1.54094624431438</v>
      </c>
      <c r="D10" s="53">
        <v>0.59799582149147312</v>
      </c>
      <c r="E10" s="53">
        <v>-0.94295042282290353</v>
      </c>
    </row>
    <row r="11" spans="1:5" ht="15">
      <c r="A11" s="47" t="s">
        <v>66</v>
      </c>
      <c r="B11" s="51" t="s">
        <v>46</v>
      </c>
      <c r="C11" s="55">
        <v>-0.6</v>
      </c>
      <c r="D11" s="53">
        <v>-0.69999999999999574</v>
      </c>
      <c r="E11" s="54">
        <v>-1.3</v>
      </c>
    </row>
    <row r="12" spans="1:5" ht="15">
      <c r="A12" s="47" t="s">
        <v>67</v>
      </c>
      <c r="B12" s="51" t="s">
        <v>46</v>
      </c>
      <c r="C12" s="55">
        <v>-0.7</v>
      </c>
      <c r="D12" s="53">
        <v>-0.89999999999999858</v>
      </c>
      <c r="E12" s="54">
        <v>-1.6</v>
      </c>
    </row>
    <row r="13" spans="1:5" ht="15">
      <c r="A13" s="47" t="s">
        <v>68</v>
      </c>
      <c r="B13" s="51" t="s">
        <v>46</v>
      </c>
      <c r="C13" s="55">
        <v>-0.9</v>
      </c>
      <c r="D13" s="53">
        <v>-0.90000000000000568</v>
      </c>
      <c r="E13" s="54">
        <v>-1.8</v>
      </c>
    </row>
    <row r="14" spans="1:5" ht="15">
      <c r="A14" s="47" t="s">
        <v>69</v>
      </c>
      <c r="B14" s="51" t="s">
        <v>46</v>
      </c>
      <c r="C14" s="55">
        <v>-0.5</v>
      </c>
      <c r="D14" s="53">
        <v>-1.5</v>
      </c>
      <c r="E14" s="53">
        <v>-2</v>
      </c>
    </row>
    <row r="15" spans="1:5" ht="15">
      <c r="A15" s="47" t="s">
        <v>70</v>
      </c>
      <c r="B15" s="51" t="s">
        <v>46</v>
      </c>
      <c r="C15" s="55">
        <v>-0.3</v>
      </c>
      <c r="D15" s="53">
        <v>-1.7000000000000028</v>
      </c>
      <c r="E15" s="61">
        <v>-2</v>
      </c>
    </row>
    <row r="16" spans="1:5" ht="15">
      <c r="A16" s="47" t="s">
        <v>71</v>
      </c>
      <c r="B16" s="51" t="s">
        <v>46</v>
      </c>
      <c r="C16" s="55">
        <v>-1.3</v>
      </c>
      <c r="D16" s="53">
        <v>-0.90000000000000568</v>
      </c>
      <c r="E16" s="54">
        <v>-2.1</v>
      </c>
    </row>
    <row r="17" spans="1:5" ht="15">
      <c r="A17" s="47" t="s">
        <v>72</v>
      </c>
      <c r="B17" s="51" t="s">
        <v>46</v>
      </c>
      <c r="C17" s="55">
        <v>-1.2</v>
      </c>
      <c r="D17" s="53">
        <v>-1</v>
      </c>
      <c r="E17" s="54">
        <v>-2.2000000000000002</v>
      </c>
    </row>
    <row r="18" spans="1:5" ht="15">
      <c r="A18" s="47" t="s">
        <v>73</v>
      </c>
      <c r="B18" s="51" t="s">
        <v>46</v>
      </c>
      <c r="C18" s="55">
        <v>-2.4</v>
      </c>
      <c r="D18" s="53">
        <v>0</v>
      </c>
      <c r="E18" s="54">
        <v>-2.4</v>
      </c>
    </row>
    <row r="19" spans="1:5" ht="15">
      <c r="A19" s="47" t="s">
        <v>74</v>
      </c>
      <c r="B19" s="51" t="s">
        <v>46</v>
      </c>
      <c r="C19" s="55">
        <v>-1.1000000000000001</v>
      </c>
      <c r="D19" s="53">
        <v>-1.3999999999999986</v>
      </c>
      <c r="E19" s="54">
        <v>-2.5</v>
      </c>
    </row>
    <row r="20" spans="1:5" ht="15">
      <c r="A20" s="47" t="s">
        <v>75</v>
      </c>
      <c r="B20" s="51" t="s">
        <v>46</v>
      </c>
      <c r="C20" s="55">
        <v>-1.3</v>
      </c>
      <c r="D20" s="53">
        <v>-1.2000000000000028</v>
      </c>
      <c r="E20" s="54">
        <v>-2.5</v>
      </c>
    </row>
    <row r="21" spans="1:5" ht="15">
      <c r="A21" s="47" t="s">
        <v>76</v>
      </c>
      <c r="B21" s="51" t="s">
        <v>46</v>
      </c>
      <c r="C21" s="55">
        <v>-1.1000000000000001</v>
      </c>
      <c r="D21" s="53">
        <v>-1.5</v>
      </c>
      <c r="E21" s="54">
        <v>-2.7</v>
      </c>
    </row>
    <row r="22" spans="1:5" ht="15">
      <c r="A22" s="47" t="s">
        <v>77</v>
      </c>
      <c r="B22" s="51" t="s">
        <v>46</v>
      </c>
      <c r="C22" s="55">
        <v>-1.4</v>
      </c>
      <c r="D22" s="53">
        <v>-1.6000000000000014</v>
      </c>
      <c r="E22" s="61">
        <v>-3</v>
      </c>
    </row>
    <row r="23" spans="1:5" ht="15">
      <c r="A23" s="47" t="s">
        <v>78</v>
      </c>
      <c r="B23" s="51" t="s">
        <v>46</v>
      </c>
      <c r="C23" s="55">
        <v>-3.9</v>
      </c>
      <c r="D23" s="53">
        <v>0.79999999999999716</v>
      </c>
      <c r="E23" s="54">
        <v>-3.1</v>
      </c>
    </row>
    <row r="24" spans="1:5" ht="15">
      <c r="A24" s="47" t="s">
        <v>79</v>
      </c>
      <c r="B24" s="51" t="s">
        <v>46</v>
      </c>
      <c r="C24" s="55">
        <v>-1.9</v>
      </c>
      <c r="D24" s="53">
        <v>-1.2000000000000028</v>
      </c>
      <c r="E24" s="54">
        <v>-3.1</v>
      </c>
    </row>
    <row r="25" spans="1:5" ht="15">
      <c r="A25" s="47" t="s">
        <v>80</v>
      </c>
      <c r="B25" s="51" t="s">
        <v>46</v>
      </c>
      <c r="C25" s="55">
        <v>-1.6</v>
      </c>
      <c r="D25" s="53">
        <v>-1.7999999999999972</v>
      </c>
      <c r="E25" s="54">
        <v>-3.4</v>
      </c>
    </row>
    <row r="26" spans="1:5" ht="15">
      <c r="A26" s="47" t="s">
        <v>81</v>
      </c>
      <c r="B26" s="51" t="s">
        <v>46</v>
      </c>
      <c r="C26" s="55">
        <v>-0.8</v>
      </c>
      <c r="D26" s="53">
        <v>-2.8000000000000043</v>
      </c>
      <c r="E26" s="54">
        <v>-3.5</v>
      </c>
    </row>
    <row r="27" spans="1:5">
      <c r="A27" s="47" t="s">
        <v>82</v>
      </c>
      <c r="B27" s="62"/>
      <c r="C27" s="63">
        <v>-2.7471316904171945</v>
      </c>
      <c r="D27" s="63">
        <v>-0.9132145469683931</v>
      </c>
      <c r="E27" s="63">
        <v>-3.6746319516713002</v>
      </c>
    </row>
    <row r="28" spans="1:5" ht="15">
      <c r="A28" s="50" t="s">
        <v>83</v>
      </c>
      <c r="B28" s="51" t="s">
        <v>46</v>
      </c>
      <c r="C28" s="52">
        <v>-4.7562294113047416</v>
      </c>
      <c r="D28" s="53">
        <v>1.0562294113047415</v>
      </c>
      <c r="E28" s="54">
        <v>-3.7000000000000028</v>
      </c>
    </row>
    <row r="29" spans="1:5" ht="15">
      <c r="A29" s="47" t="s">
        <v>84</v>
      </c>
      <c r="B29" s="51" t="s">
        <v>46</v>
      </c>
      <c r="C29" s="55">
        <v>-1.6</v>
      </c>
      <c r="D29" s="53">
        <v>-2.6000000000000014</v>
      </c>
      <c r="E29" s="54">
        <v>-4.2</v>
      </c>
    </row>
    <row r="30" spans="1:5" ht="15">
      <c r="A30" s="47" t="s">
        <v>85</v>
      </c>
      <c r="B30" s="51" t="s">
        <v>46</v>
      </c>
      <c r="C30" s="55">
        <v>-1.5</v>
      </c>
      <c r="D30" s="53">
        <v>-2.8999999999999986</v>
      </c>
      <c r="E30" s="54">
        <v>-4.5</v>
      </c>
    </row>
    <row r="31" spans="1:5" ht="15">
      <c r="A31" s="47" t="s">
        <v>86</v>
      </c>
      <c r="B31" s="51" t="s">
        <v>46</v>
      </c>
      <c r="C31" s="55">
        <v>-3.8</v>
      </c>
      <c r="D31" s="53">
        <v>-0.89999999999999858</v>
      </c>
      <c r="E31" s="54">
        <v>-4.7</v>
      </c>
    </row>
    <row r="32" spans="1:5" ht="15">
      <c r="A32" s="47" t="s">
        <v>87</v>
      </c>
      <c r="B32" s="51" t="s">
        <v>46</v>
      </c>
      <c r="C32" s="55">
        <v>-2.2000000000000002</v>
      </c>
      <c r="D32" s="53">
        <v>-2.8999999999999986</v>
      </c>
      <c r="E32" s="54">
        <v>-5.0999999999999996</v>
      </c>
    </row>
    <row r="33" spans="1:5" ht="15">
      <c r="A33" s="47" t="s">
        <v>88</v>
      </c>
      <c r="B33" s="51" t="s">
        <v>46</v>
      </c>
      <c r="C33" s="55">
        <v>-2.2000000000000002</v>
      </c>
      <c r="D33" s="53">
        <v>-3</v>
      </c>
      <c r="E33" s="54">
        <v>-5.2</v>
      </c>
    </row>
    <row r="34" spans="1:5" ht="15">
      <c r="A34" s="59" t="s">
        <v>410</v>
      </c>
      <c r="B34" s="57" t="s">
        <v>46</v>
      </c>
      <c r="C34" s="60">
        <v>-2.96970630191838</v>
      </c>
      <c r="D34" s="53">
        <v>-3.5361413179777159</v>
      </c>
      <c r="E34" s="53">
        <v>-6.5058476198960946</v>
      </c>
    </row>
    <row r="35" spans="1:5" ht="15">
      <c r="A35" s="56" t="s">
        <v>411</v>
      </c>
      <c r="B35" s="57" t="s">
        <v>46</v>
      </c>
      <c r="C35" s="60">
        <v>-4.0607079174919898</v>
      </c>
      <c r="D35" s="53">
        <v>-2.48545233738081</v>
      </c>
      <c r="E35" s="53">
        <v>-6.5461602548727988</v>
      </c>
    </row>
    <row r="36" spans="1:5" ht="15">
      <c r="A36" s="47" t="s">
        <v>89</v>
      </c>
      <c r="B36" s="51" t="s">
        <v>46</v>
      </c>
      <c r="C36" s="55">
        <v>-2.5</v>
      </c>
      <c r="D36" s="53">
        <v>-4.7999999999999972</v>
      </c>
      <c r="E36" s="54">
        <v>-7.3</v>
      </c>
    </row>
    <row r="37" spans="1:5" ht="15">
      <c r="A37" s="47" t="s">
        <v>90</v>
      </c>
      <c r="B37" s="64" t="s">
        <v>46</v>
      </c>
      <c r="C37" s="55">
        <v>-2.8</v>
      </c>
      <c r="D37" s="53">
        <v>-5.1000000000000014</v>
      </c>
      <c r="E37" s="54">
        <v>-7.9</v>
      </c>
    </row>
    <row r="40" spans="1:5">
      <c r="A40" t="s">
        <v>91</v>
      </c>
    </row>
    <row r="41" spans="1:5">
      <c r="A41" s="65"/>
      <c r="B41" s="66" t="s">
        <v>415</v>
      </c>
      <c r="C41" s="65"/>
      <c r="D41" s="6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23F2D-A349-4928-A134-FB6C86F38AE7}">
  <dimension ref="A1:K42"/>
  <sheetViews>
    <sheetView zoomScale="80" zoomScaleNormal="80" workbookViewId="0">
      <selection activeCell="K34" sqref="K34:K42"/>
    </sheetView>
  </sheetViews>
  <sheetFormatPr baseColWidth="10" defaultRowHeight="14.25"/>
  <cols>
    <col min="2" max="2" width="16.875" customWidth="1"/>
    <col min="4" max="5" width="14.375" customWidth="1"/>
    <col min="6" max="6" width="12.25" bestFit="1" customWidth="1"/>
  </cols>
  <sheetData>
    <row r="1" spans="1:6" ht="15" thickBot="1">
      <c r="A1" s="67" t="s">
        <v>52</v>
      </c>
      <c r="B1" s="67" t="s">
        <v>92</v>
      </c>
      <c r="C1" s="67" t="s">
        <v>53</v>
      </c>
      <c r="D1" s="68" t="s">
        <v>93</v>
      </c>
      <c r="E1" s="69" t="s">
        <v>94</v>
      </c>
      <c r="F1" s="70" t="s">
        <v>95</v>
      </c>
    </row>
    <row r="2" spans="1:6">
      <c r="A2" s="71" t="s">
        <v>60</v>
      </c>
      <c r="B2" s="72">
        <v>2024</v>
      </c>
      <c r="C2" s="73" t="s">
        <v>46</v>
      </c>
      <c r="D2" s="74">
        <v>26.5</v>
      </c>
      <c r="E2" s="75">
        <v>21.6</v>
      </c>
      <c r="F2" s="63">
        <v>4.8999999999999986</v>
      </c>
    </row>
    <row r="3" spans="1:6">
      <c r="A3" s="56" t="s">
        <v>411</v>
      </c>
      <c r="B3" s="72">
        <v>2024</v>
      </c>
      <c r="C3" s="77" t="s">
        <v>46</v>
      </c>
      <c r="D3" s="78">
        <v>29.783564250491199</v>
      </c>
      <c r="E3" s="78">
        <v>25.618333</v>
      </c>
      <c r="F3" s="63">
        <v>4.1652312504911997</v>
      </c>
    </row>
    <row r="4" spans="1:6">
      <c r="A4" s="71" t="s">
        <v>72</v>
      </c>
      <c r="B4" s="72">
        <v>2024</v>
      </c>
      <c r="C4" s="73" t="s">
        <v>46</v>
      </c>
      <c r="D4" s="74">
        <v>33.799999999999997</v>
      </c>
      <c r="E4" s="79">
        <v>28.8</v>
      </c>
      <c r="F4" s="63">
        <v>4.9999999999999964</v>
      </c>
    </row>
    <row r="5" spans="1:6">
      <c r="A5" s="71" t="s">
        <v>90</v>
      </c>
      <c r="B5" s="72">
        <v>2024</v>
      </c>
      <c r="C5" s="73" t="s">
        <v>46</v>
      </c>
      <c r="D5" s="74">
        <v>34</v>
      </c>
      <c r="E5" s="75">
        <v>27.9</v>
      </c>
      <c r="F5" s="63">
        <v>6.1000000000000014</v>
      </c>
    </row>
    <row r="6" spans="1:6">
      <c r="A6" s="76" t="s">
        <v>63</v>
      </c>
      <c r="B6" s="72">
        <v>2024</v>
      </c>
      <c r="C6" s="77" t="s">
        <v>46</v>
      </c>
      <c r="D6" s="78">
        <v>34.200000000000003</v>
      </c>
      <c r="E6" s="80">
        <v>27.7</v>
      </c>
      <c r="F6" s="63">
        <v>6.5000000000000036</v>
      </c>
    </row>
    <row r="7" spans="1:6">
      <c r="A7" s="71" t="s">
        <v>81</v>
      </c>
      <c r="B7" s="72">
        <v>2024</v>
      </c>
      <c r="C7" s="73" t="s">
        <v>46</v>
      </c>
      <c r="D7" s="81">
        <v>36.1</v>
      </c>
      <c r="E7" s="79">
        <v>30.3</v>
      </c>
      <c r="F7" s="63">
        <v>5.8000000000000007</v>
      </c>
    </row>
    <row r="8" spans="1:6">
      <c r="A8" s="71" t="s">
        <v>68</v>
      </c>
      <c r="B8" s="72">
        <v>2024</v>
      </c>
      <c r="C8" s="73" t="s">
        <v>46</v>
      </c>
      <c r="D8" s="74">
        <v>38.1</v>
      </c>
      <c r="E8" s="75">
        <v>32.799999999999997</v>
      </c>
      <c r="F8" s="63">
        <v>5.3000000000000043</v>
      </c>
    </row>
    <row r="9" spans="1:6">
      <c r="A9" s="71" t="s">
        <v>410</v>
      </c>
      <c r="B9" s="72">
        <v>2024</v>
      </c>
      <c r="C9" s="73" t="s">
        <v>46</v>
      </c>
      <c r="D9" s="82">
        <v>38.326243980597603</v>
      </c>
      <c r="E9" s="78">
        <v>34.366805999999997</v>
      </c>
      <c r="F9" s="63">
        <v>3.9594379805976061</v>
      </c>
    </row>
    <row r="10" spans="1:6">
      <c r="A10" s="71" t="s">
        <v>65</v>
      </c>
      <c r="B10" s="72">
        <v>2023</v>
      </c>
      <c r="C10" s="73" t="s">
        <v>46</v>
      </c>
      <c r="D10" s="82">
        <v>38.7462239001418</v>
      </c>
      <c r="E10" s="82">
        <v>33.733303999999997</v>
      </c>
      <c r="F10" s="63">
        <v>5.012919900141803</v>
      </c>
    </row>
    <row r="11" spans="1:6">
      <c r="A11" s="71" t="s">
        <v>412</v>
      </c>
      <c r="B11" s="72">
        <v>2024</v>
      </c>
      <c r="C11" s="73" t="s">
        <v>46</v>
      </c>
      <c r="D11" s="74">
        <v>41.2</v>
      </c>
      <c r="E11" s="75">
        <v>34.799999999999997</v>
      </c>
      <c r="F11" s="63">
        <v>6.4000000000000057</v>
      </c>
    </row>
    <row r="12" spans="1:6">
      <c r="A12" s="71" t="s">
        <v>96</v>
      </c>
      <c r="B12" s="72">
        <v>2024</v>
      </c>
      <c r="C12" s="73" t="s">
        <v>46</v>
      </c>
      <c r="D12" s="82">
        <v>42.091754908657663</v>
      </c>
      <c r="E12" s="60">
        <v>36.443633379540678</v>
      </c>
      <c r="F12" s="63">
        <v>5.6481215291169846</v>
      </c>
    </row>
    <row r="13" spans="1:6">
      <c r="A13" s="71" t="s">
        <v>86</v>
      </c>
      <c r="B13" s="72">
        <v>2024</v>
      </c>
      <c r="C13" s="83" t="s">
        <v>46</v>
      </c>
      <c r="D13" s="74">
        <v>42.2</v>
      </c>
      <c r="E13" s="75">
        <v>35.1</v>
      </c>
      <c r="F13" s="63">
        <v>7.1000000000000014</v>
      </c>
    </row>
    <row r="14" spans="1:6">
      <c r="A14" s="71" t="s">
        <v>73</v>
      </c>
      <c r="B14" s="72">
        <v>2024</v>
      </c>
      <c r="C14" s="83" t="s">
        <v>46</v>
      </c>
      <c r="D14" s="74">
        <v>42.3</v>
      </c>
      <c r="E14" s="75">
        <v>36.6</v>
      </c>
      <c r="F14" s="63">
        <v>5.6999999999999957</v>
      </c>
    </row>
    <row r="15" spans="1:6">
      <c r="A15" s="71" t="s">
        <v>58</v>
      </c>
      <c r="B15" s="72">
        <v>2024</v>
      </c>
      <c r="C15" s="83" t="s">
        <v>46</v>
      </c>
      <c r="D15" s="74">
        <v>42.4</v>
      </c>
      <c r="E15" s="75">
        <v>36.1</v>
      </c>
      <c r="F15" s="63">
        <v>6.2999999999999972</v>
      </c>
    </row>
    <row r="16" spans="1:6">
      <c r="A16" s="71" t="s">
        <v>64</v>
      </c>
      <c r="B16" s="72">
        <v>2024</v>
      </c>
      <c r="C16" s="83" t="s">
        <v>46</v>
      </c>
      <c r="D16" s="82">
        <v>42.7647797481143</v>
      </c>
      <c r="E16" s="84">
        <v>34.90457</v>
      </c>
      <c r="F16" s="63">
        <v>7.8602097481143005</v>
      </c>
    </row>
    <row r="17" spans="1:6">
      <c r="A17" s="71" t="s">
        <v>89</v>
      </c>
      <c r="B17" s="72">
        <v>2024</v>
      </c>
      <c r="C17" s="83" t="s">
        <v>46</v>
      </c>
      <c r="D17" s="74">
        <v>42.8</v>
      </c>
      <c r="E17" s="75">
        <v>36.4</v>
      </c>
      <c r="F17" s="63">
        <v>6.3999999999999986</v>
      </c>
    </row>
    <row r="18" spans="1:6" ht="15">
      <c r="A18" s="71" t="s">
        <v>69</v>
      </c>
      <c r="B18" s="72">
        <v>2025</v>
      </c>
      <c r="C18" s="83" t="s">
        <v>46</v>
      </c>
      <c r="D18" s="54">
        <v>43.4</v>
      </c>
      <c r="E18" s="79">
        <v>36.299999999999997</v>
      </c>
      <c r="F18" s="63">
        <v>7.1000000000000014</v>
      </c>
    </row>
    <row r="19" spans="1:6">
      <c r="A19" s="71" t="s">
        <v>83</v>
      </c>
      <c r="B19" s="72">
        <v>2024</v>
      </c>
      <c r="C19" s="83" t="s">
        <v>46</v>
      </c>
      <c r="D19" s="74">
        <v>43.4</v>
      </c>
      <c r="E19" s="79">
        <v>36.9</v>
      </c>
      <c r="F19" s="63">
        <v>6.5</v>
      </c>
    </row>
    <row r="20" spans="1:6" ht="15">
      <c r="A20" s="71" t="s">
        <v>62</v>
      </c>
      <c r="B20" s="85"/>
      <c r="C20" s="85"/>
      <c r="D20" s="54">
        <v>43.4</v>
      </c>
      <c r="E20" s="79">
        <v>35.299999999999997</v>
      </c>
      <c r="F20" s="63">
        <v>8.1000000000000014</v>
      </c>
    </row>
    <row r="21" spans="1:6">
      <c r="A21" s="71" t="s">
        <v>74</v>
      </c>
      <c r="B21" s="72">
        <v>2024</v>
      </c>
      <c r="C21" s="83" t="s">
        <v>46</v>
      </c>
      <c r="D21" s="74">
        <v>43.5</v>
      </c>
      <c r="E21" s="79">
        <v>34.700000000000003</v>
      </c>
      <c r="F21" s="63">
        <v>8.7999999999999972</v>
      </c>
    </row>
    <row r="22" spans="1:6" ht="15">
      <c r="A22" s="71" t="s">
        <v>85</v>
      </c>
      <c r="B22" s="72">
        <v>2025</v>
      </c>
      <c r="C22" s="83" t="s">
        <v>46</v>
      </c>
      <c r="D22" s="54">
        <v>43.5</v>
      </c>
      <c r="E22" s="75">
        <v>36.299999999999997</v>
      </c>
      <c r="F22" s="63">
        <v>7.2000000000000028</v>
      </c>
    </row>
    <row r="23" spans="1:6">
      <c r="A23" s="76" t="s">
        <v>67</v>
      </c>
      <c r="B23" s="72">
        <v>2024</v>
      </c>
      <c r="C23" s="86" t="s">
        <v>46</v>
      </c>
      <c r="D23" s="82">
        <v>43.6</v>
      </c>
      <c r="E23" s="75">
        <v>38.6</v>
      </c>
      <c r="F23" s="63">
        <v>5</v>
      </c>
    </row>
    <row r="24" spans="1:6">
      <c r="A24" s="71" t="s">
        <v>75</v>
      </c>
      <c r="B24" s="72">
        <v>2024</v>
      </c>
      <c r="C24" s="83" t="s">
        <v>46</v>
      </c>
      <c r="D24" s="74">
        <v>45.6</v>
      </c>
      <c r="E24" s="79">
        <v>38.299999999999997</v>
      </c>
      <c r="F24" s="63">
        <v>7.3000000000000043</v>
      </c>
    </row>
    <row r="25" spans="1:6">
      <c r="A25" s="71" t="s">
        <v>79</v>
      </c>
      <c r="B25" s="72">
        <v>2024</v>
      </c>
      <c r="C25" s="83" t="s">
        <v>46</v>
      </c>
      <c r="D25" s="82">
        <v>46</v>
      </c>
      <c r="E25" s="80">
        <v>39.200000000000003</v>
      </c>
      <c r="F25" s="63">
        <v>6.7999999999999972</v>
      </c>
    </row>
    <row r="26" spans="1:6">
      <c r="A26" s="71" t="s">
        <v>77</v>
      </c>
      <c r="B26" s="72">
        <v>2024</v>
      </c>
      <c r="C26" s="83" t="s">
        <v>46</v>
      </c>
      <c r="D26" s="81">
        <v>46.1</v>
      </c>
      <c r="E26" s="75">
        <v>38.299999999999997</v>
      </c>
      <c r="F26" s="63">
        <v>7.8000000000000043</v>
      </c>
    </row>
    <row r="27" spans="1:6">
      <c r="A27" s="71" t="s">
        <v>76</v>
      </c>
      <c r="B27" s="72">
        <v>2024</v>
      </c>
      <c r="C27" s="83" t="s">
        <v>46</v>
      </c>
      <c r="D27" s="74">
        <v>46.8</v>
      </c>
      <c r="E27" s="75">
        <v>39.4</v>
      </c>
      <c r="F27" s="63">
        <v>7.3999999999999986</v>
      </c>
    </row>
    <row r="28" spans="1:6" ht="15">
      <c r="A28" s="71" t="s">
        <v>70</v>
      </c>
      <c r="B28" s="72">
        <v>2025</v>
      </c>
      <c r="C28" s="83" t="s">
        <v>46</v>
      </c>
      <c r="D28" s="54">
        <v>47.1</v>
      </c>
      <c r="E28" s="79">
        <v>40.9</v>
      </c>
      <c r="F28" s="63">
        <v>6.2000000000000028</v>
      </c>
    </row>
    <row r="29" spans="1:6" ht="15">
      <c r="A29" s="71" t="s">
        <v>78</v>
      </c>
      <c r="B29" s="72">
        <v>2025</v>
      </c>
      <c r="C29" s="83" t="s">
        <v>46</v>
      </c>
      <c r="D29" s="54">
        <v>48.1</v>
      </c>
      <c r="E29" s="79">
        <v>42.8</v>
      </c>
      <c r="F29" s="63">
        <v>5.3000000000000043</v>
      </c>
    </row>
    <row r="30" spans="1:6" ht="15">
      <c r="A30" s="76" t="s">
        <v>66</v>
      </c>
      <c r="B30" s="72">
        <v>2025</v>
      </c>
      <c r="C30" s="86" t="s">
        <v>46</v>
      </c>
      <c r="D30" s="54">
        <v>48.6</v>
      </c>
      <c r="E30" s="75">
        <v>40.9</v>
      </c>
      <c r="F30" s="63">
        <v>7.7000000000000028</v>
      </c>
    </row>
    <row r="31" spans="1:6" ht="15">
      <c r="A31" s="71" t="s">
        <v>88</v>
      </c>
      <c r="B31" s="72">
        <v>2025</v>
      </c>
      <c r="C31" s="83" t="s">
        <v>46</v>
      </c>
      <c r="D31" s="61">
        <v>49</v>
      </c>
      <c r="E31" s="75">
        <v>41.8</v>
      </c>
      <c r="F31" s="63">
        <v>7.2000000000000028</v>
      </c>
    </row>
    <row r="32" spans="1:6">
      <c r="A32" s="71" t="s">
        <v>61</v>
      </c>
      <c r="B32" s="72">
        <v>2024</v>
      </c>
      <c r="C32" s="83" t="s">
        <v>46</v>
      </c>
      <c r="D32" s="74">
        <v>49.4</v>
      </c>
      <c r="E32" s="79">
        <v>39.9</v>
      </c>
      <c r="F32" s="63">
        <v>9.5</v>
      </c>
    </row>
    <row r="33" spans="1:11">
      <c r="A33" s="71" t="s">
        <v>84</v>
      </c>
      <c r="B33" s="72">
        <v>2024</v>
      </c>
      <c r="C33" s="73" t="s">
        <v>46</v>
      </c>
      <c r="D33" s="74">
        <v>50.6</v>
      </c>
      <c r="E33" s="79">
        <v>43.3</v>
      </c>
      <c r="F33" s="63">
        <v>7.3000000000000043</v>
      </c>
    </row>
    <row r="34" spans="1:11" ht="15">
      <c r="A34" s="71" t="s">
        <v>59</v>
      </c>
      <c r="B34" s="72">
        <v>2025</v>
      </c>
      <c r="C34" s="73" t="s">
        <v>46</v>
      </c>
      <c r="D34" s="54">
        <v>50.9</v>
      </c>
      <c r="E34" s="79">
        <v>44.4</v>
      </c>
      <c r="F34" s="63">
        <v>6.5</v>
      </c>
      <c r="K34" s="71"/>
    </row>
    <row r="35" spans="1:11" ht="15">
      <c r="A35" s="71" t="s">
        <v>87</v>
      </c>
      <c r="B35" s="72">
        <v>2025</v>
      </c>
      <c r="C35" s="73" t="s">
        <v>46</v>
      </c>
      <c r="D35" s="87">
        <v>52.211984663610458</v>
      </c>
      <c r="E35" s="88">
        <v>44.282420656784765</v>
      </c>
      <c r="F35" s="63">
        <v>7.929564006825693</v>
      </c>
      <c r="K35" s="76"/>
    </row>
    <row r="36" spans="1:11">
      <c r="A36" s="71" t="s">
        <v>80</v>
      </c>
      <c r="B36" s="72">
        <v>2024</v>
      </c>
      <c r="C36" s="73" t="s">
        <v>46</v>
      </c>
      <c r="D36" s="74">
        <v>53.4</v>
      </c>
      <c r="E36" s="79">
        <v>42.2</v>
      </c>
      <c r="F36" s="63">
        <v>11.199999999999996</v>
      </c>
      <c r="K36" s="71"/>
    </row>
    <row r="37" spans="1:11" ht="15">
      <c r="A37" s="71" t="s">
        <v>57</v>
      </c>
      <c r="B37" s="72">
        <v>2025</v>
      </c>
      <c r="C37" s="83" t="s">
        <v>46</v>
      </c>
      <c r="D37" s="54">
        <v>59.9</v>
      </c>
      <c r="E37" s="75">
        <v>38.700000000000003</v>
      </c>
      <c r="F37" s="63">
        <v>21.199999999999996</v>
      </c>
      <c r="K37" s="71"/>
    </row>
    <row r="38" spans="1:11">
      <c r="A38" s="85"/>
      <c r="B38" s="85"/>
      <c r="C38" s="85"/>
      <c r="D38" s="69"/>
      <c r="E38" s="69"/>
      <c r="K38" s="76"/>
    </row>
    <row r="39" spans="1:11">
      <c r="A39" s="89" t="s">
        <v>97</v>
      </c>
      <c r="B39" s="85"/>
      <c r="C39" s="85"/>
      <c r="D39" s="69"/>
      <c r="E39" s="69"/>
      <c r="K39" s="71"/>
    </row>
    <row r="40" spans="1:11">
      <c r="A40" s="85"/>
      <c r="B40" s="85"/>
      <c r="C40" s="85"/>
      <c r="D40" s="69"/>
      <c r="E40" s="69"/>
      <c r="K40" s="71"/>
    </row>
    <row r="41" spans="1:11">
      <c r="A41" s="85"/>
      <c r="B41" s="85"/>
      <c r="C41" s="85"/>
      <c r="D41" s="69"/>
      <c r="E41" s="69"/>
      <c r="K41" s="71"/>
    </row>
    <row r="42" spans="1:11">
      <c r="A42" s="85"/>
      <c r="B42" s="85"/>
      <c r="C42" s="85"/>
      <c r="D42" s="69"/>
      <c r="E42" s="69"/>
      <c r="K42" s="7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805A-4F15-4DC0-A052-B2FA4A70FFCE}">
  <dimension ref="A1:E40"/>
  <sheetViews>
    <sheetView zoomScale="80" zoomScaleNormal="80" workbookViewId="0">
      <selection sqref="A1:E37"/>
    </sheetView>
  </sheetViews>
  <sheetFormatPr baseColWidth="10" defaultRowHeight="14.25"/>
  <sheetData>
    <row r="1" spans="1:5" ht="43.5" thickBot="1">
      <c r="A1" s="46" t="s">
        <v>52</v>
      </c>
      <c r="B1" s="46" t="s">
        <v>98</v>
      </c>
      <c r="C1" s="90" t="s">
        <v>92</v>
      </c>
      <c r="D1" s="46" t="s">
        <v>53</v>
      </c>
      <c r="E1" s="91" t="s">
        <v>99</v>
      </c>
    </row>
    <row r="2" spans="1:5" ht="28.5">
      <c r="A2" s="47" t="s">
        <v>60</v>
      </c>
      <c r="B2" s="72" t="s">
        <v>100</v>
      </c>
      <c r="C2" s="92">
        <v>2025</v>
      </c>
      <c r="D2" s="51" t="s">
        <v>46</v>
      </c>
      <c r="E2" s="58">
        <v>20.5</v>
      </c>
    </row>
    <row r="3" spans="1:5" ht="28.5">
      <c r="A3" s="56" t="s">
        <v>411</v>
      </c>
      <c r="B3" s="93" t="s">
        <v>100</v>
      </c>
      <c r="C3" s="92">
        <v>2025</v>
      </c>
      <c r="D3" s="57" t="s">
        <v>46</v>
      </c>
      <c r="E3" s="58">
        <v>33.139398250109409</v>
      </c>
    </row>
    <row r="4" spans="1:5" ht="28.5">
      <c r="A4" s="50" t="s">
        <v>63</v>
      </c>
      <c r="B4" s="72" t="s">
        <v>100</v>
      </c>
      <c r="C4" s="92">
        <v>2024</v>
      </c>
      <c r="D4" s="51" t="s">
        <v>46</v>
      </c>
      <c r="E4" s="58">
        <v>33.277263388336387</v>
      </c>
    </row>
    <row r="5" spans="1:5" ht="28.5">
      <c r="A5" s="47" t="s">
        <v>72</v>
      </c>
      <c r="B5" s="72" t="s">
        <v>100</v>
      </c>
      <c r="C5" s="92">
        <v>2025</v>
      </c>
      <c r="D5" s="51" t="s">
        <v>46</v>
      </c>
      <c r="E5" s="58">
        <v>35.799999999999997</v>
      </c>
    </row>
    <row r="6" spans="1:5" ht="28.5">
      <c r="A6" s="59" t="s">
        <v>65</v>
      </c>
      <c r="B6" s="93" t="s">
        <v>100</v>
      </c>
      <c r="C6" s="92">
        <v>2024</v>
      </c>
      <c r="D6" s="57" t="s">
        <v>46</v>
      </c>
      <c r="E6" s="58">
        <v>38.148228078650327</v>
      </c>
    </row>
    <row r="7" spans="1:5" ht="28.5">
      <c r="A7" s="47" t="s">
        <v>58</v>
      </c>
      <c r="B7" s="72" t="s">
        <v>100</v>
      </c>
      <c r="C7" s="92">
        <v>2025</v>
      </c>
      <c r="D7" s="51" t="s">
        <v>46</v>
      </c>
      <c r="E7" s="58">
        <v>39.1</v>
      </c>
    </row>
    <row r="8" spans="1:5" ht="28.5">
      <c r="A8" s="47" t="s">
        <v>68</v>
      </c>
      <c r="B8" s="72" t="s">
        <v>100</v>
      </c>
      <c r="C8" s="92">
        <v>2025</v>
      </c>
      <c r="D8" s="51" t="s">
        <v>46</v>
      </c>
      <c r="E8" s="58">
        <v>40.300000000000004</v>
      </c>
    </row>
    <row r="9" spans="1:5" ht="28.5">
      <c r="A9" s="56" t="s">
        <v>64</v>
      </c>
      <c r="B9" s="93" t="s">
        <v>100</v>
      </c>
      <c r="C9" s="92">
        <v>2025</v>
      </c>
      <c r="D9" s="57" t="s">
        <v>46</v>
      </c>
      <c r="E9" s="58">
        <v>40.411055329439996</v>
      </c>
    </row>
    <row r="10" spans="1:5" ht="28.5">
      <c r="A10" s="47" t="s">
        <v>90</v>
      </c>
      <c r="B10" s="72" t="s">
        <v>100</v>
      </c>
      <c r="C10" s="92">
        <v>2025</v>
      </c>
      <c r="D10" s="51" t="s">
        <v>46</v>
      </c>
      <c r="E10" s="58">
        <v>40.5</v>
      </c>
    </row>
    <row r="11" spans="1:5" ht="28.5">
      <c r="A11" s="47" t="s">
        <v>62</v>
      </c>
      <c r="B11" s="72" t="s">
        <v>100</v>
      </c>
      <c r="C11" s="92">
        <v>2025</v>
      </c>
      <c r="D11" s="51" t="s">
        <v>46</v>
      </c>
      <c r="E11" s="58">
        <v>40.800000000000004</v>
      </c>
    </row>
    <row r="12" spans="1:5" ht="28.5">
      <c r="A12" s="47" t="s">
        <v>81</v>
      </c>
      <c r="B12" s="72" t="s">
        <v>100</v>
      </c>
      <c r="C12" s="92">
        <v>2025</v>
      </c>
      <c r="D12" s="51" t="s">
        <v>46</v>
      </c>
      <c r="E12" s="58">
        <v>40.900000000000006</v>
      </c>
    </row>
    <row r="13" spans="1:5" ht="28.5">
      <c r="A13" s="59" t="s">
        <v>410</v>
      </c>
      <c r="B13" s="93" t="s">
        <v>100</v>
      </c>
      <c r="C13" s="92">
        <v>2024</v>
      </c>
      <c r="D13" s="94" t="s">
        <v>46</v>
      </c>
      <c r="E13" s="58">
        <v>41.862385298575319</v>
      </c>
    </row>
    <row r="14" spans="1:5" ht="28.5">
      <c r="A14" s="47" t="s">
        <v>71</v>
      </c>
      <c r="B14" s="72" t="s">
        <v>100</v>
      </c>
      <c r="C14" s="92">
        <v>2025</v>
      </c>
      <c r="D14" s="64" t="s">
        <v>46</v>
      </c>
      <c r="E14" s="58">
        <v>41.900000000000006</v>
      </c>
    </row>
    <row r="15" spans="1:5" ht="28.5">
      <c r="A15" s="50" t="s">
        <v>83</v>
      </c>
      <c r="B15" s="72" t="s">
        <v>100</v>
      </c>
      <c r="C15" s="92">
        <v>2024</v>
      </c>
      <c r="D15" s="64" t="s">
        <v>46</v>
      </c>
      <c r="E15" s="58">
        <v>42.343770588695257</v>
      </c>
    </row>
    <row r="16" spans="1:5" ht="28.5">
      <c r="A16" s="47" t="s">
        <v>73</v>
      </c>
      <c r="B16" s="72" t="s">
        <v>100</v>
      </c>
      <c r="C16" s="92">
        <v>2025</v>
      </c>
      <c r="D16" s="64" t="s">
        <v>46</v>
      </c>
      <c r="E16" s="58">
        <v>42.9</v>
      </c>
    </row>
    <row r="17" spans="1:5" ht="28.5">
      <c r="A17" s="47" t="s">
        <v>86</v>
      </c>
      <c r="B17" s="72" t="s">
        <v>100</v>
      </c>
      <c r="C17" s="92">
        <v>2025</v>
      </c>
      <c r="D17" s="64" t="s">
        <v>46</v>
      </c>
      <c r="E17" s="58">
        <v>43.5</v>
      </c>
    </row>
    <row r="18" spans="1:5">
      <c r="A18" s="95" t="s">
        <v>82</v>
      </c>
      <c r="B18" s="95"/>
      <c r="C18" s="96"/>
      <c r="D18" s="95"/>
      <c r="E18" s="97">
        <v>43.608723850967863</v>
      </c>
    </row>
    <row r="19" spans="1:5" ht="28.5">
      <c r="A19" s="50" t="s">
        <v>57</v>
      </c>
      <c r="B19" s="72" t="s">
        <v>100</v>
      </c>
      <c r="C19" s="92">
        <v>2024</v>
      </c>
      <c r="D19" s="64" t="s">
        <v>46</v>
      </c>
      <c r="E19" s="58">
        <v>43.754300288660851</v>
      </c>
    </row>
    <row r="20" spans="1:5" ht="28.5">
      <c r="A20" s="47" t="s">
        <v>67</v>
      </c>
      <c r="B20" s="72" t="s">
        <v>100</v>
      </c>
      <c r="C20" s="92">
        <v>2025</v>
      </c>
      <c r="D20" s="64" t="s">
        <v>46</v>
      </c>
      <c r="E20" s="58">
        <v>44.199999999999996</v>
      </c>
    </row>
    <row r="21" spans="1:5" ht="28.5">
      <c r="A21" s="47" t="s">
        <v>69</v>
      </c>
      <c r="B21" s="72" t="s">
        <v>100</v>
      </c>
      <c r="C21" s="92">
        <v>2025</v>
      </c>
      <c r="D21" s="64" t="s">
        <v>46</v>
      </c>
      <c r="E21" s="58">
        <v>44.9</v>
      </c>
    </row>
    <row r="22" spans="1:5" ht="28.5">
      <c r="A22" s="47" t="s">
        <v>74</v>
      </c>
      <c r="B22" s="72" t="s">
        <v>100</v>
      </c>
      <c r="C22" s="92">
        <v>2025</v>
      </c>
      <c r="D22" s="64" t="s">
        <v>46</v>
      </c>
      <c r="E22" s="58">
        <v>45</v>
      </c>
    </row>
    <row r="23" spans="1:5" ht="28.5">
      <c r="A23" s="47" t="s">
        <v>61</v>
      </c>
      <c r="B23" s="72" t="s">
        <v>100</v>
      </c>
      <c r="C23" s="92">
        <v>2025</v>
      </c>
      <c r="D23" s="64" t="s">
        <v>46</v>
      </c>
      <c r="E23" s="58">
        <v>45.099999999999994</v>
      </c>
    </row>
    <row r="24" spans="1:5" ht="28.5">
      <c r="A24" s="47" t="s">
        <v>85</v>
      </c>
      <c r="B24" s="72" t="s">
        <v>100</v>
      </c>
      <c r="C24" s="92">
        <v>2025</v>
      </c>
      <c r="D24" s="64" t="s">
        <v>46</v>
      </c>
      <c r="E24" s="58">
        <v>46.4</v>
      </c>
    </row>
    <row r="25" spans="1:5" ht="28.5">
      <c r="A25" s="47" t="s">
        <v>59</v>
      </c>
      <c r="B25" s="72" t="s">
        <v>100</v>
      </c>
      <c r="C25" s="92">
        <v>2025</v>
      </c>
      <c r="D25" s="64" t="s">
        <v>46</v>
      </c>
      <c r="E25" s="58">
        <v>47.2</v>
      </c>
    </row>
    <row r="26" spans="1:5" ht="28.5">
      <c r="A26" s="47" t="s">
        <v>78</v>
      </c>
      <c r="B26" s="72" t="s">
        <v>100</v>
      </c>
      <c r="C26" s="92">
        <v>2025</v>
      </c>
      <c r="D26" s="64" t="s">
        <v>46</v>
      </c>
      <c r="E26" s="58">
        <v>47.300000000000004</v>
      </c>
    </row>
    <row r="27" spans="1:5" ht="28.5">
      <c r="A27" s="47" t="s">
        <v>79</v>
      </c>
      <c r="B27" s="72" t="s">
        <v>100</v>
      </c>
      <c r="C27" s="92">
        <v>2025</v>
      </c>
      <c r="D27" s="64" t="s">
        <v>46</v>
      </c>
      <c r="E27" s="58">
        <v>47.6</v>
      </c>
    </row>
    <row r="28" spans="1:5" ht="28.5">
      <c r="A28" s="47" t="s">
        <v>75</v>
      </c>
      <c r="B28" s="72" t="s">
        <v>100</v>
      </c>
      <c r="C28" s="92">
        <v>2025</v>
      </c>
      <c r="D28" s="64" t="s">
        <v>46</v>
      </c>
      <c r="E28" s="58">
        <v>48.300000000000004</v>
      </c>
    </row>
    <row r="29" spans="1:5" ht="28.5">
      <c r="A29" s="47" t="s">
        <v>89</v>
      </c>
      <c r="B29" s="72" t="s">
        <v>100</v>
      </c>
      <c r="C29" s="92">
        <v>2025</v>
      </c>
      <c r="D29" s="64" t="s">
        <v>46</v>
      </c>
      <c r="E29" s="58">
        <v>48.4</v>
      </c>
    </row>
    <row r="30" spans="1:5" ht="28.5">
      <c r="A30" s="47" t="s">
        <v>77</v>
      </c>
      <c r="B30" s="72" t="s">
        <v>100</v>
      </c>
      <c r="C30" s="92">
        <v>2025</v>
      </c>
      <c r="D30" s="64" t="s">
        <v>46</v>
      </c>
      <c r="E30" s="58">
        <v>48.7</v>
      </c>
    </row>
    <row r="31" spans="1:5" ht="28.5">
      <c r="A31" s="47" t="s">
        <v>70</v>
      </c>
      <c r="B31" s="72" t="s">
        <v>100</v>
      </c>
      <c r="C31" s="92">
        <v>2025</v>
      </c>
      <c r="D31" s="64" t="s">
        <v>46</v>
      </c>
      <c r="E31" s="58">
        <v>48.800000000000004</v>
      </c>
    </row>
    <row r="32" spans="1:5" ht="28.5">
      <c r="A32" s="47" t="s">
        <v>66</v>
      </c>
      <c r="B32" s="72" t="s">
        <v>100</v>
      </c>
      <c r="C32" s="92">
        <v>2025</v>
      </c>
      <c r="D32" s="64" t="s">
        <v>46</v>
      </c>
      <c r="E32" s="58">
        <v>49.3</v>
      </c>
    </row>
    <row r="33" spans="1:5" ht="28.5">
      <c r="A33" s="47" t="s">
        <v>76</v>
      </c>
      <c r="B33" s="72" t="s">
        <v>100</v>
      </c>
      <c r="C33" s="92">
        <v>2025</v>
      </c>
      <c r="D33" s="51" t="s">
        <v>46</v>
      </c>
      <c r="E33" s="58">
        <v>49.4</v>
      </c>
    </row>
    <row r="34" spans="1:5" ht="28.5">
      <c r="A34" s="47" t="s">
        <v>88</v>
      </c>
      <c r="B34" s="72" t="s">
        <v>100</v>
      </c>
      <c r="C34" s="92">
        <v>2025</v>
      </c>
      <c r="D34" s="51" t="s">
        <v>46</v>
      </c>
      <c r="E34" s="58">
        <v>52</v>
      </c>
    </row>
    <row r="35" spans="1:5" ht="28.5">
      <c r="A35" s="47" t="s">
        <v>84</v>
      </c>
      <c r="B35" s="72" t="s">
        <v>100</v>
      </c>
      <c r="C35" s="92">
        <v>2025</v>
      </c>
      <c r="D35" s="51" t="s">
        <v>46</v>
      </c>
      <c r="E35" s="58">
        <v>53.6</v>
      </c>
    </row>
    <row r="36" spans="1:5" ht="28.5">
      <c r="A36" s="47" t="s">
        <v>87</v>
      </c>
      <c r="B36" s="72" t="s">
        <v>100</v>
      </c>
      <c r="C36" s="92">
        <v>2025</v>
      </c>
      <c r="D36" s="51" t="s">
        <v>46</v>
      </c>
      <c r="E36" s="58">
        <v>55</v>
      </c>
    </row>
    <row r="37" spans="1:5" ht="28.5">
      <c r="A37" s="47" t="s">
        <v>80</v>
      </c>
      <c r="B37" s="72" t="s">
        <v>100</v>
      </c>
      <c r="C37" s="92">
        <v>2025</v>
      </c>
      <c r="D37" s="64" t="s">
        <v>46</v>
      </c>
      <c r="E37" s="58">
        <v>55.9</v>
      </c>
    </row>
    <row r="38" spans="1:5">
      <c r="A38" s="95"/>
      <c r="B38" s="95"/>
      <c r="C38" s="96"/>
      <c r="D38" s="95"/>
      <c r="E38" s="97"/>
    </row>
    <row r="39" spans="1:5">
      <c r="A39" s="95"/>
      <c r="B39" s="95"/>
      <c r="C39" s="96"/>
      <c r="D39" s="95"/>
      <c r="E39" s="97"/>
    </row>
    <row r="40" spans="1:5">
      <c r="A40" s="95"/>
      <c r="B40" s="95"/>
      <c r="C40" s="96"/>
      <c r="D40" s="95"/>
      <c r="E40" s="9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B469-02D5-4EDC-A8C6-03C1187C20B1}">
  <dimension ref="A1:F40"/>
  <sheetViews>
    <sheetView zoomScale="80" zoomScaleNormal="80" workbookViewId="0">
      <selection sqref="A1:E37"/>
    </sheetView>
  </sheetViews>
  <sheetFormatPr baseColWidth="10" defaultRowHeight="14.25"/>
  <cols>
    <col min="5" max="5" width="28" style="100" bestFit="1" customWidth="1"/>
    <col min="6" max="6" width="11" style="100"/>
  </cols>
  <sheetData>
    <row r="1" spans="1:6" ht="15" thickBot="1">
      <c r="A1" s="46" t="s">
        <v>52</v>
      </c>
      <c r="B1" s="46" t="s">
        <v>98</v>
      </c>
      <c r="C1" s="90" t="s">
        <v>92</v>
      </c>
      <c r="D1" s="46" t="s">
        <v>53</v>
      </c>
      <c r="E1" s="98" t="s">
        <v>101</v>
      </c>
      <c r="F1" s="98"/>
    </row>
    <row r="2" spans="1:6" ht="28.5">
      <c r="A2" s="47" t="s">
        <v>81</v>
      </c>
      <c r="B2" s="72" t="s">
        <v>100</v>
      </c>
      <c r="C2" s="92">
        <v>2025</v>
      </c>
      <c r="D2" s="98" t="s">
        <v>102</v>
      </c>
      <c r="E2" s="99">
        <v>17023.66204601654</v>
      </c>
      <c r="F2" s="99"/>
    </row>
    <row r="3" spans="1:6" ht="28.5">
      <c r="A3" s="47" t="s">
        <v>90</v>
      </c>
      <c r="B3" s="72" t="s">
        <v>100</v>
      </c>
      <c r="C3" s="92">
        <v>2025</v>
      </c>
      <c r="D3" s="98" t="s">
        <v>102</v>
      </c>
      <c r="E3" s="99">
        <v>19514.504259133901</v>
      </c>
      <c r="F3" s="99"/>
    </row>
    <row r="4" spans="1:6" ht="28.5">
      <c r="A4" s="47" t="s">
        <v>74</v>
      </c>
      <c r="B4" s="72" t="s">
        <v>100</v>
      </c>
      <c r="C4" s="92">
        <v>2025</v>
      </c>
      <c r="D4" s="98" t="s">
        <v>102</v>
      </c>
      <c r="E4" s="99">
        <v>19560.817779723271</v>
      </c>
      <c r="F4" s="99"/>
    </row>
    <row r="5" spans="1:6" ht="28.5">
      <c r="A5" s="47" t="s">
        <v>61</v>
      </c>
      <c r="B5" s="72" t="s">
        <v>100</v>
      </c>
      <c r="C5" s="92">
        <v>2025</v>
      </c>
      <c r="D5" s="98" t="s">
        <v>102</v>
      </c>
      <c r="E5" s="99">
        <v>20298.293779319582</v>
      </c>
      <c r="F5" s="99"/>
    </row>
    <row r="6" spans="1:6" ht="28.5">
      <c r="A6" s="47" t="s">
        <v>62</v>
      </c>
      <c r="B6" s="72" t="s">
        <v>100</v>
      </c>
      <c r="C6" s="92">
        <v>2025</v>
      </c>
      <c r="D6" s="98" t="s">
        <v>102</v>
      </c>
      <c r="E6" s="99">
        <v>20532.931937644753</v>
      </c>
      <c r="F6" s="99"/>
    </row>
    <row r="7" spans="1:6" ht="28.5">
      <c r="A7" s="59" t="s">
        <v>65</v>
      </c>
      <c r="B7" s="93" t="s">
        <v>100</v>
      </c>
      <c r="C7" s="92">
        <v>2024</v>
      </c>
      <c r="D7" s="98" t="s">
        <v>102</v>
      </c>
      <c r="E7" s="99">
        <v>20873.50946102649</v>
      </c>
      <c r="F7" s="99"/>
    </row>
    <row r="8" spans="1:6" ht="28.5">
      <c r="A8" s="47" t="s">
        <v>86</v>
      </c>
      <c r="B8" s="72" t="s">
        <v>100</v>
      </c>
      <c r="C8" s="92">
        <v>2025</v>
      </c>
      <c r="D8" s="98" t="s">
        <v>102</v>
      </c>
      <c r="E8" s="99">
        <v>21028.78558025122</v>
      </c>
      <c r="F8" s="99"/>
    </row>
    <row r="9" spans="1:6" ht="28.5">
      <c r="A9" s="47" t="s">
        <v>85</v>
      </c>
      <c r="B9" s="72" t="s">
        <v>100</v>
      </c>
      <c r="C9" s="92">
        <v>2025</v>
      </c>
      <c r="D9" s="98" t="s">
        <v>102</v>
      </c>
      <c r="E9" s="99">
        <v>22133.344955034274</v>
      </c>
      <c r="F9" s="99"/>
    </row>
    <row r="10" spans="1:6" ht="28.5">
      <c r="A10" s="47" t="s">
        <v>69</v>
      </c>
      <c r="B10" s="72" t="s">
        <v>100</v>
      </c>
      <c r="C10" s="92">
        <v>2025</v>
      </c>
      <c r="D10" s="98" t="s">
        <v>102</v>
      </c>
      <c r="E10" s="99">
        <v>22216.28807627903</v>
      </c>
      <c r="F10" s="99"/>
    </row>
    <row r="11" spans="1:6" ht="28.5">
      <c r="A11" s="47" t="s">
        <v>68</v>
      </c>
      <c r="B11" s="72" t="s">
        <v>100</v>
      </c>
      <c r="C11" s="92">
        <v>2025</v>
      </c>
      <c r="D11" s="98" t="s">
        <v>102</v>
      </c>
      <c r="E11" s="99">
        <v>23297.160933791991</v>
      </c>
      <c r="F11" s="99"/>
    </row>
    <row r="12" spans="1:6" ht="28.5">
      <c r="A12" s="47" t="s">
        <v>73</v>
      </c>
      <c r="B12" s="72" t="s">
        <v>100</v>
      </c>
      <c r="C12" s="92">
        <v>2025</v>
      </c>
      <c r="D12" s="98" t="s">
        <v>102</v>
      </c>
      <c r="E12" s="99">
        <v>24782.254195467933</v>
      </c>
      <c r="F12" s="99"/>
    </row>
    <row r="13" spans="1:6" ht="28.5">
      <c r="A13" s="47" t="s">
        <v>77</v>
      </c>
      <c r="B13" s="72" t="s">
        <v>100</v>
      </c>
      <c r="C13" s="92">
        <v>2025</v>
      </c>
      <c r="D13" s="98" t="s">
        <v>102</v>
      </c>
      <c r="E13" s="99">
        <v>25115.363483071567</v>
      </c>
      <c r="F13" s="99"/>
    </row>
    <row r="14" spans="1:6" ht="28.5">
      <c r="A14" s="47" t="s">
        <v>71</v>
      </c>
      <c r="B14" s="72" t="s">
        <v>100</v>
      </c>
      <c r="C14" s="92">
        <v>2025</v>
      </c>
      <c r="D14" s="98" t="s">
        <v>102</v>
      </c>
      <c r="E14" s="99">
        <v>25230.744183822029</v>
      </c>
      <c r="F14" s="99"/>
    </row>
    <row r="15" spans="1:6" ht="28.5">
      <c r="A15" s="47" t="s">
        <v>58</v>
      </c>
      <c r="B15" s="72" t="s">
        <v>100</v>
      </c>
      <c r="C15" s="92">
        <v>2025</v>
      </c>
      <c r="D15" s="98" t="s">
        <v>102</v>
      </c>
      <c r="E15" s="99">
        <v>25347.38489821586</v>
      </c>
      <c r="F15" s="99"/>
    </row>
    <row r="16" spans="1:6" ht="28.5">
      <c r="A16" s="59" t="s">
        <v>410</v>
      </c>
      <c r="B16" s="93" t="s">
        <v>100</v>
      </c>
      <c r="C16" s="92">
        <v>2024</v>
      </c>
      <c r="D16" s="98" t="s">
        <v>102</v>
      </c>
      <c r="E16" s="99">
        <v>26281.983989296226</v>
      </c>
      <c r="F16" s="99"/>
    </row>
    <row r="17" spans="1:6" ht="28.5">
      <c r="A17" s="47" t="s">
        <v>89</v>
      </c>
      <c r="B17" s="72" t="s">
        <v>100</v>
      </c>
      <c r="C17" s="92">
        <v>2025</v>
      </c>
      <c r="D17" s="98" t="s">
        <v>102</v>
      </c>
      <c r="E17" s="99">
        <v>27007.948073992338</v>
      </c>
      <c r="F17" s="99"/>
    </row>
    <row r="18" spans="1:6" ht="28.5">
      <c r="A18" s="47" t="s">
        <v>72</v>
      </c>
      <c r="B18" s="72" t="s">
        <v>100</v>
      </c>
      <c r="C18" s="92">
        <v>2025</v>
      </c>
      <c r="D18" s="98" t="s">
        <v>102</v>
      </c>
      <c r="E18" s="99">
        <v>27606.916973569128</v>
      </c>
      <c r="F18" s="99"/>
    </row>
    <row r="19" spans="1:6" ht="28.5">
      <c r="A19" s="47" t="s">
        <v>75</v>
      </c>
      <c r="B19" s="72" t="s">
        <v>100</v>
      </c>
      <c r="C19" s="92">
        <v>2025</v>
      </c>
      <c r="D19" s="98" t="s">
        <v>102</v>
      </c>
      <c r="E19" s="99">
        <v>27980.856820783931</v>
      </c>
      <c r="F19" s="99"/>
    </row>
    <row r="20" spans="1:6" ht="28.5">
      <c r="A20" s="56" t="s">
        <v>64</v>
      </c>
      <c r="B20" s="93" t="s">
        <v>100</v>
      </c>
      <c r="C20" s="92">
        <v>2025</v>
      </c>
      <c r="D20" s="98" t="s">
        <v>102</v>
      </c>
      <c r="E20" s="99">
        <v>28086.394995143535</v>
      </c>
      <c r="F20" s="99"/>
    </row>
    <row r="21" spans="1:6" ht="28.5">
      <c r="A21" s="56" t="s">
        <v>411</v>
      </c>
      <c r="B21" s="93" t="s">
        <v>100</v>
      </c>
      <c r="C21" s="92">
        <v>2025</v>
      </c>
      <c r="D21" s="98" t="s">
        <v>102</v>
      </c>
      <c r="E21" s="99">
        <v>29360.016718584262</v>
      </c>
      <c r="F21" s="99"/>
    </row>
    <row r="22" spans="1:6">
      <c r="A22" s="95" t="s">
        <v>82</v>
      </c>
      <c r="B22" s="95"/>
      <c r="C22" s="96"/>
      <c r="D22" s="98" t="s">
        <v>102</v>
      </c>
      <c r="E22" s="99">
        <v>29659.204873090035</v>
      </c>
      <c r="F22" s="99"/>
    </row>
    <row r="23" spans="1:6" ht="28.5">
      <c r="A23" s="47" t="s">
        <v>78</v>
      </c>
      <c r="B23" s="72" t="s">
        <v>100</v>
      </c>
      <c r="C23" s="92">
        <v>2025</v>
      </c>
      <c r="D23" s="98" t="s">
        <v>102</v>
      </c>
      <c r="E23" s="99">
        <v>30049.796522011122</v>
      </c>
      <c r="F23" s="99"/>
    </row>
    <row r="24" spans="1:6" ht="28.5">
      <c r="A24" s="47" t="s">
        <v>79</v>
      </c>
      <c r="B24" s="72" t="s">
        <v>100</v>
      </c>
      <c r="C24" s="92">
        <v>2025</v>
      </c>
      <c r="D24" s="98" t="s">
        <v>102</v>
      </c>
      <c r="E24" s="99">
        <v>30623.496048682311</v>
      </c>
      <c r="F24" s="99"/>
    </row>
    <row r="25" spans="1:6" ht="28.5">
      <c r="A25" s="47" t="s">
        <v>60</v>
      </c>
      <c r="B25" s="72" t="s">
        <v>100</v>
      </c>
      <c r="C25" s="92">
        <v>2025</v>
      </c>
      <c r="D25" s="98" t="s">
        <v>102</v>
      </c>
      <c r="E25" s="99">
        <v>31611.632457308817</v>
      </c>
      <c r="F25" s="99"/>
    </row>
    <row r="26" spans="1:6" ht="28.5">
      <c r="A26" s="50" t="s">
        <v>63</v>
      </c>
      <c r="B26" s="72" t="s">
        <v>100</v>
      </c>
      <c r="C26" s="92">
        <v>2024</v>
      </c>
      <c r="D26" s="98" t="s">
        <v>102</v>
      </c>
      <c r="E26" s="99">
        <v>32544.631571181326</v>
      </c>
      <c r="F26" s="99"/>
    </row>
    <row r="27" spans="1:6" ht="28.5">
      <c r="A27" s="50" t="s">
        <v>83</v>
      </c>
      <c r="B27" s="72" t="s">
        <v>100</v>
      </c>
      <c r="C27" s="92">
        <v>2024</v>
      </c>
      <c r="D27" s="98" t="s">
        <v>102</v>
      </c>
      <c r="E27" s="99">
        <v>33295.804279369106</v>
      </c>
      <c r="F27" s="99"/>
    </row>
    <row r="28" spans="1:6" ht="28.5">
      <c r="A28" s="47" t="s">
        <v>87</v>
      </c>
      <c r="B28" s="72" t="s">
        <v>100</v>
      </c>
      <c r="C28" s="92">
        <v>2025</v>
      </c>
      <c r="D28" s="98" t="s">
        <v>102</v>
      </c>
      <c r="E28" s="99">
        <v>36420.091966785738</v>
      </c>
      <c r="F28" s="99"/>
    </row>
    <row r="29" spans="1:6" ht="28.5">
      <c r="A29" s="47" t="s">
        <v>76</v>
      </c>
      <c r="B29" s="72" t="s">
        <v>100</v>
      </c>
      <c r="C29" s="92">
        <v>2025</v>
      </c>
      <c r="D29" s="98" t="s">
        <v>102</v>
      </c>
      <c r="E29" s="99">
        <v>36542.640458782887</v>
      </c>
      <c r="F29" s="99"/>
    </row>
    <row r="30" spans="1:6" ht="28.5">
      <c r="A30" s="47" t="s">
        <v>66</v>
      </c>
      <c r="B30" s="72" t="s">
        <v>100</v>
      </c>
      <c r="C30" s="92">
        <v>2025</v>
      </c>
      <c r="D30" s="98" t="s">
        <v>102</v>
      </c>
      <c r="E30" s="99">
        <v>36827.193100727149</v>
      </c>
      <c r="F30" s="99"/>
    </row>
    <row r="31" spans="1:6" ht="28.5">
      <c r="A31" s="47" t="s">
        <v>80</v>
      </c>
      <c r="B31" s="72" t="s">
        <v>100</v>
      </c>
      <c r="C31" s="92">
        <v>2025</v>
      </c>
      <c r="D31" s="98" t="s">
        <v>102</v>
      </c>
      <c r="E31" s="99">
        <v>36907.356887295595</v>
      </c>
      <c r="F31" s="99"/>
    </row>
    <row r="32" spans="1:6" ht="28.5">
      <c r="A32" s="47" t="s">
        <v>67</v>
      </c>
      <c r="B32" s="72" t="s">
        <v>100</v>
      </c>
      <c r="C32" s="92">
        <v>2025</v>
      </c>
      <c r="D32" s="98" t="s">
        <v>102</v>
      </c>
      <c r="E32" s="99">
        <v>37430.734930170773</v>
      </c>
      <c r="F32" s="99"/>
    </row>
    <row r="33" spans="1:6" ht="28.5">
      <c r="A33" s="47" t="s">
        <v>88</v>
      </c>
      <c r="B33" s="72" t="s">
        <v>100</v>
      </c>
      <c r="C33" s="92">
        <v>2025</v>
      </c>
      <c r="D33" s="98" t="s">
        <v>102</v>
      </c>
      <c r="E33" s="99">
        <v>39616.450378099675</v>
      </c>
      <c r="F33" s="99"/>
    </row>
    <row r="34" spans="1:6" ht="28.5">
      <c r="A34" s="47" t="s">
        <v>84</v>
      </c>
      <c r="B34" s="72" t="s">
        <v>100</v>
      </c>
      <c r="C34" s="92">
        <v>2025</v>
      </c>
      <c r="D34" s="98" t="s">
        <v>102</v>
      </c>
      <c r="E34" s="99">
        <v>40550.955203247286</v>
      </c>
      <c r="F34" s="99"/>
    </row>
    <row r="35" spans="1:6" ht="28.5">
      <c r="A35" s="47" t="s">
        <v>59</v>
      </c>
      <c r="B35" s="72" t="s">
        <v>100</v>
      </c>
      <c r="C35" s="92">
        <v>2025</v>
      </c>
      <c r="D35" s="98" t="s">
        <v>102</v>
      </c>
      <c r="E35" s="99">
        <v>40635.926723304219</v>
      </c>
      <c r="F35" s="99"/>
    </row>
    <row r="36" spans="1:6" ht="28.5">
      <c r="A36" s="50" t="s">
        <v>57</v>
      </c>
      <c r="B36" s="72" t="s">
        <v>100</v>
      </c>
      <c r="C36" s="92">
        <v>2024</v>
      </c>
      <c r="D36" s="98" t="s">
        <v>102</v>
      </c>
      <c r="E36" s="99">
        <v>47526.624638871333</v>
      </c>
      <c r="F36" s="99"/>
    </row>
    <row r="37" spans="1:6" ht="28.5">
      <c r="A37" s="47" t="s">
        <v>70</v>
      </c>
      <c r="B37" s="72" t="s">
        <v>100</v>
      </c>
      <c r="C37" s="92">
        <v>2025</v>
      </c>
      <c r="D37" s="98" t="s">
        <v>102</v>
      </c>
      <c r="E37" s="99">
        <v>74661.228120382671</v>
      </c>
      <c r="F37" s="99"/>
    </row>
    <row r="38" spans="1:6">
      <c r="A38" s="95"/>
      <c r="B38" s="95"/>
      <c r="C38" s="96"/>
      <c r="D38" s="95"/>
    </row>
    <row r="39" spans="1:6">
      <c r="A39" s="95"/>
      <c r="B39" s="95"/>
      <c r="C39" s="96"/>
      <c r="D39" s="95"/>
    </row>
    <row r="40" spans="1:6">
      <c r="A40" s="95"/>
      <c r="B40" s="95"/>
      <c r="C40" s="96"/>
      <c r="D40" s="9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C790-77DC-4524-B290-F49BA086CBAF}">
  <dimension ref="A1:C37"/>
  <sheetViews>
    <sheetView workbookViewId="0">
      <selection sqref="A1:E37"/>
    </sheetView>
  </sheetViews>
  <sheetFormatPr baseColWidth="10" defaultRowHeight="14.25"/>
  <sheetData>
    <row r="1" spans="1:3" ht="15" thickBot="1">
      <c r="A1" s="46" t="s">
        <v>52</v>
      </c>
      <c r="B1" s="46" t="s">
        <v>103</v>
      </c>
      <c r="C1" s="101" t="s">
        <v>102</v>
      </c>
    </row>
    <row r="2" spans="1:3">
      <c r="A2" s="56" t="s">
        <v>411</v>
      </c>
      <c r="B2" s="103"/>
      <c r="C2">
        <v>0</v>
      </c>
    </row>
    <row r="3" spans="1:3">
      <c r="A3" s="104" t="s">
        <v>104</v>
      </c>
      <c r="B3" s="105">
        <v>2024</v>
      </c>
      <c r="C3" s="106">
        <v>6970.3242460435158</v>
      </c>
    </row>
    <row r="4" spans="1:3">
      <c r="A4" s="107" t="s">
        <v>83</v>
      </c>
      <c r="B4" s="103"/>
      <c r="C4" s="106">
        <v>10191.329775651393</v>
      </c>
    </row>
    <row r="5" spans="1:3">
      <c r="A5" s="47" t="s">
        <v>74</v>
      </c>
      <c r="B5" s="103"/>
      <c r="C5" s="106">
        <v>11852.198433544931</v>
      </c>
    </row>
    <row r="6" spans="1:3">
      <c r="A6" s="47" t="s">
        <v>86</v>
      </c>
      <c r="B6" s="103"/>
      <c r="C6" s="106">
        <v>13158.747608981021</v>
      </c>
    </row>
    <row r="7" spans="1:3">
      <c r="A7" s="47" t="s">
        <v>81</v>
      </c>
      <c r="B7" s="103"/>
      <c r="C7" s="106">
        <v>13836.072426029741</v>
      </c>
    </row>
    <row r="8" spans="1:3">
      <c r="A8" s="47" t="s">
        <v>69</v>
      </c>
      <c r="B8" s="103"/>
      <c r="C8" s="106">
        <v>14236.130486429656</v>
      </c>
    </row>
    <row r="9" spans="1:3">
      <c r="A9" s="47" t="s">
        <v>68</v>
      </c>
      <c r="B9" s="103"/>
      <c r="C9" s="106">
        <v>14523.328639783882</v>
      </c>
    </row>
    <row r="10" spans="1:3">
      <c r="A10" s="47" t="s">
        <v>77</v>
      </c>
      <c r="B10" s="228"/>
      <c r="C10" s="106">
        <v>15154.617455358955</v>
      </c>
    </row>
    <row r="11" spans="1:3">
      <c r="A11" s="102" t="s">
        <v>65</v>
      </c>
      <c r="B11" s="103"/>
      <c r="C11" s="106">
        <v>17494.7338179525</v>
      </c>
    </row>
    <row r="12" spans="1:3">
      <c r="A12" s="47" t="s">
        <v>67</v>
      </c>
      <c r="B12" s="103"/>
      <c r="C12" s="106">
        <v>18102.956865685654</v>
      </c>
    </row>
    <row r="13" spans="1:3">
      <c r="A13" s="47" t="s">
        <v>90</v>
      </c>
      <c r="B13" s="103"/>
      <c r="C13" s="106">
        <v>18179.33460402206</v>
      </c>
    </row>
    <row r="14" spans="1:3">
      <c r="A14" s="47" t="s">
        <v>85</v>
      </c>
      <c r="B14" s="103"/>
      <c r="C14" s="106">
        <v>18328.281484668041</v>
      </c>
    </row>
    <row r="15" spans="1:3">
      <c r="A15" s="47" t="s">
        <v>71</v>
      </c>
      <c r="B15" s="103"/>
      <c r="C15" s="106">
        <v>18569.876636612407</v>
      </c>
    </row>
    <row r="16" spans="1:3">
      <c r="A16" s="47" t="s">
        <v>62</v>
      </c>
      <c r="B16" s="103"/>
      <c r="C16" s="106">
        <v>19774.616327026364</v>
      </c>
    </row>
    <row r="17" spans="1:3">
      <c r="A17" s="47" t="s">
        <v>58</v>
      </c>
      <c r="B17" s="103"/>
      <c r="C17" s="106">
        <v>19859.031328838078</v>
      </c>
    </row>
    <row r="18" spans="1:3">
      <c r="A18" s="47" t="s">
        <v>61</v>
      </c>
      <c r="B18" s="103"/>
      <c r="C18" s="106">
        <v>20017.98556947925</v>
      </c>
    </row>
    <row r="19" spans="1:3">
      <c r="A19" s="47" t="s">
        <v>72</v>
      </c>
      <c r="B19" s="103"/>
      <c r="C19" s="106">
        <v>20223.707201177356</v>
      </c>
    </row>
    <row r="20" spans="1:3">
      <c r="A20" s="47" t="s">
        <v>60</v>
      </c>
      <c r="B20" s="103"/>
      <c r="C20" s="106">
        <v>20790.904961546799</v>
      </c>
    </row>
    <row r="21" spans="1:3">
      <c r="A21" s="102" t="s">
        <v>410</v>
      </c>
      <c r="B21" s="103"/>
      <c r="C21" s="106">
        <v>21199.484255613501</v>
      </c>
    </row>
    <row r="22" spans="1:3">
      <c r="A22" s="47" t="s">
        <v>59</v>
      </c>
      <c r="B22" s="103"/>
      <c r="C22" s="106">
        <v>21746.878833988358</v>
      </c>
    </row>
    <row r="23" spans="1:3">
      <c r="A23" s="47" t="s">
        <v>75</v>
      </c>
      <c r="B23" s="103"/>
      <c r="C23" s="106">
        <v>22203.785158677099</v>
      </c>
    </row>
    <row r="24" spans="1:3">
      <c r="A24" s="47" t="s">
        <v>82</v>
      </c>
      <c r="B24" s="103"/>
      <c r="C24" s="106">
        <v>23008.270969194153</v>
      </c>
    </row>
    <row r="25" spans="1:3">
      <c r="A25" s="47" t="s">
        <v>89</v>
      </c>
      <c r="B25" s="103"/>
      <c r="C25" s="106">
        <v>23477.153130810919</v>
      </c>
    </row>
    <row r="26" spans="1:3">
      <c r="A26" s="107" t="s">
        <v>63</v>
      </c>
      <c r="B26" s="103"/>
      <c r="C26" s="106">
        <v>24103.75225341578</v>
      </c>
    </row>
    <row r="27" spans="1:3">
      <c r="A27" s="47" t="s">
        <v>79</v>
      </c>
      <c r="B27" s="103"/>
      <c r="C27" s="108">
        <v>24558.468306956802</v>
      </c>
    </row>
    <row r="28" spans="1:3">
      <c r="A28" s="47" t="s">
        <v>73</v>
      </c>
      <c r="B28" s="103"/>
      <c r="C28" s="106">
        <v>25065.199224887489</v>
      </c>
    </row>
    <row r="29" spans="1:3">
      <c r="A29" s="47" t="s">
        <v>76</v>
      </c>
      <c r="B29" s="103"/>
      <c r="C29" s="106">
        <v>26848.886504123082</v>
      </c>
    </row>
    <row r="30" spans="1:3">
      <c r="A30" s="47" t="s">
        <v>66</v>
      </c>
      <c r="B30" s="103"/>
      <c r="C30" s="106">
        <v>30018.887287905756</v>
      </c>
    </row>
    <row r="31" spans="1:3">
      <c r="A31" s="47" t="s">
        <v>78</v>
      </c>
      <c r="B31" s="103"/>
      <c r="C31" s="106">
        <v>31092.997707907212</v>
      </c>
    </row>
    <row r="32" spans="1:3">
      <c r="A32" s="47" t="s">
        <v>88</v>
      </c>
      <c r="B32" s="103"/>
      <c r="C32" s="106">
        <v>31608.069483493782</v>
      </c>
    </row>
    <row r="33" spans="1:3">
      <c r="A33" s="47" t="s">
        <v>80</v>
      </c>
      <c r="B33" s="103"/>
      <c r="C33" s="106">
        <v>34256.155801523593</v>
      </c>
    </row>
    <row r="34" spans="1:3">
      <c r="A34" s="109" t="s">
        <v>87</v>
      </c>
      <c r="B34" s="110"/>
      <c r="C34" s="111">
        <v>34443.199283525108</v>
      </c>
    </row>
    <row r="35" spans="1:3">
      <c r="A35" s="47" t="s">
        <v>57</v>
      </c>
      <c r="B35" s="103"/>
      <c r="C35" s="106">
        <v>36468.948716320578</v>
      </c>
    </row>
    <row r="36" spans="1:3">
      <c r="A36" s="47" t="s">
        <v>84</v>
      </c>
      <c r="B36" s="103"/>
      <c r="C36" s="106">
        <v>41357.833362677309</v>
      </c>
    </row>
    <row r="37" spans="1:3">
      <c r="A37" s="47" t="s">
        <v>70</v>
      </c>
      <c r="B37" s="103"/>
      <c r="C37" s="106">
        <v>72441.328069765936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888-AF6F-4F11-8EDB-6646C3374D10}">
  <dimension ref="A1:C36"/>
  <sheetViews>
    <sheetView workbookViewId="0">
      <selection sqref="A1:E37"/>
    </sheetView>
  </sheetViews>
  <sheetFormatPr baseColWidth="10" defaultRowHeight="14.25"/>
  <cols>
    <col min="3" max="3" width="13.125" customWidth="1"/>
  </cols>
  <sheetData>
    <row r="1" spans="1:3" ht="15" thickBot="1">
      <c r="A1" s="46" t="s">
        <v>52</v>
      </c>
      <c r="B1" s="112"/>
      <c r="C1" t="s">
        <v>105</v>
      </c>
    </row>
    <row r="2" spans="1:3">
      <c r="A2" s="47" t="s">
        <v>81</v>
      </c>
      <c r="B2" s="113">
        <v>2024</v>
      </c>
      <c r="C2" s="106">
        <v>2465.6828679340902</v>
      </c>
    </row>
    <row r="3" spans="1:3">
      <c r="A3" s="47" t="s">
        <v>86</v>
      </c>
      <c r="B3" s="113">
        <v>2024</v>
      </c>
      <c r="C3" s="106">
        <v>3008.8300082697974</v>
      </c>
    </row>
    <row r="4" spans="1:3">
      <c r="A4" s="47" t="s">
        <v>61</v>
      </c>
      <c r="B4" s="113">
        <v>2024</v>
      </c>
      <c r="C4" s="106">
        <v>3030.2251056261284</v>
      </c>
    </row>
    <row r="5" spans="1:3">
      <c r="A5" s="47" t="s">
        <v>90</v>
      </c>
      <c r="B5" s="113">
        <v>2024</v>
      </c>
      <c r="C5" s="106">
        <v>3039.9555970235297</v>
      </c>
    </row>
    <row r="6" spans="1:3">
      <c r="A6" s="47" t="s">
        <v>74</v>
      </c>
      <c r="B6" s="113">
        <v>2024</v>
      </c>
      <c r="C6" s="106">
        <v>3410.6759784336309</v>
      </c>
    </row>
    <row r="7" spans="1:3">
      <c r="A7" s="47" t="s">
        <v>62</v>
      </c>
      <c r="B7" s="113">
        <v>2024</v>
      </c>
      <c r="C7" s="106">
        <v>3739.9439242726426</v>
      </c>
    </row>
    <row r="8" spans="1:3">
      <c r="A8" s="47" t="s">
        <v>69</v>
      </c>
      <c r="B8" s="113">
        <v>2024</v>
      </c>
      <c r="C8" s="106">
        <v>3837.9549978324258</v>
      </c>
    </row>
    <row r="9" spans="1:3">
      <c r="A9" s="47" t="s">
        <v>58</v>
      </c>
      <c r="B9" s="113">
        <v>2024</v>
      </c>
      <c r="C9" s="106">
        <v>4093.2511153292808</v>
      </c>
    </row>
    <row r="10" spans="1:3">
      <c r="A10" s="47" t="s">
        <v>89</v>
      </c>
      <c r="B10" s="113">
        <v>2024</v>
      </c>
      <c r="C10" s="106">
        <v>4191.9075767714949</v>
      </c>
    </row>
    <row r="11" spans="1:3">
      <c r="A11" s="47" t="s">
        <v>72</v>
      </c>
      <c r="B11" s="113">
        <v>2024</v>
      </c>
      <c r="C11" s="106">
        <v>4241.7141710982169</v>
      </c>
    </row>
    <row r="12" spans="1:3">
      <c r="A12" s="102" t="s">
        <v>65</v>
      </c>
      <c r="B12" s="113">
        <v>2024</v>
      </c>
      <c r="C12" s="106">
        <v>4620.4004666690798</v>
      </c>
    </row>
    <row r="13" spans="1:3">
      <c r="A13" s="47" t="s">
        <v>85</v>
      </c>
      <c r="B13" s="113">
        <v>2024</v>
      </c>
      <c r="C13" s="106">
        <v>4658.7782471326827</v>
      </c>
    </row>
    <row r="14" spans="1:3">
      <c r="A14" s="107" t="s">
        <v>63</v>
      </c>
      <c r="B14" s="113">
        <v>2024</v>
      </c>
      <c r="C14" s="106">
        <v>4811.877204839815</v>
      </c>
    </row>
    <row r="15" spans="1:3">
      <c r="A15" s="47" t="s">
        <v>73</v>
      </c>
      <c r="B15" s="113">
        <v>2024</v>
      </c>
      <c r="C15" s="106">
        <v>4925.467909141501</v>
      </c>
    </row>
    <row r="16" spans="1:3">
      <c r="A16" s="47" t="s">
        <v>78</v>
      </c>
      <c r="B16" s="113">
        <v>2024</v>
      </c>
      <c r="C16" s="106">
        <v>5064.77458316717</v>
      </c>
    </row>
    <row r="17" spans="1:3">
      <c r="A17" s="47" t="s">
        <v>77</v>
      </c>
      <c r="B17" s="113">
        <v>2024</v>
      </c>
      <c r="C17" s="106">
        <v>5233.7887139495533</v>
      </c>
    </row>
    <row r="18" spans="1:3">
      <c r="A18" s="47" t="s">
        <v>68</v>
      </c>
      <c r="B18" s="113">
        <v>2024</v>
      </c>
      <c r="C18" s="106">
        <v>5285.3001031570484</v>
      </c>
    </row>
    <row r="19" spans="1:3">
      <c r="A19" s="47" t="s">
        <v>75</v>
      </c>
      <c r="B19" s="113">
        <v>2024</v>
      </c>
      <c r="C19" s="106">
        <v>5842.0774923914469</v>
      </c>
    </row>
    <row r="20" spans="1:3">
      <c r="A20" s="47" t="s">
        <v>79</v>
      </c>
      <c r="B20" s="113">
        <v>2024</v>
      </c>
      <c r="C20" s="108">
        <v>6224.9627040397818</v>
      </c>
    </row>
    <row r="21" spans="1:3">
      <c r="A21" s="47" t="s">
        <v>71</v>
      </c>
      <c r="B21" s="113">
        <v>2024</v>
      </c>
      <c r="C21" s="106">
        <v>6361.4756054728141</v>
      </c>
    </row>
    <row r="22" spans="1:3">
      <c r="A22" s="47" t="s">
        <v>82</v>
      </c>
      <c r="B22" s="113">
        <v>2024</v>
      </c>
      <c r="C22" s="106">
        <v>6450.5563901692358</v>
      </c>
    </row>
    <row r="23" spans="1:3">
      <c r="A23" s="104" t="s">
        <v>104</v>
      </c>
      <c r="B23" s="113">
        <v>2024</v>
      </c>
      <c r="C23" s="106">
        <v>6765.0269957119581</v>
      </c>
    </row>
    <row r="24" spans="1:3">
      <c r="A24" s="47" t="s">
        <v>80</v>
      </c>
      <c r="B24" s="113">
        <v>2024</v>
      </c>
      <c r="C24" s="106">
        <v>7027.936298342539</v>
      </c>
    </row>
    <row r="25" spans="1:3">
      <c r="A25" s="59" t="s">
        <v>410</v>
      </c>
      <c r="B25" s="113">
        <v>2024</v>
      </c>
      <c r="C25" s="106">
        <v>7041.3292979162925</v>
      </c>
    </row>
    <row r="26" spans="1:3">
      <c r="A26" s="109" t="s">
        <v>87</v>
      </c>
      <c r="B26" s="114">
        <v>2024</v>
      </c>
      <c r="C26" s="115">
        <v>7420.4711869195671</v>
      </c>
    </row>
    <row r="27" spans="1:3">
      <c r="A27" s="47" t="s">
        <v>66</v>
      </c>
      <c r="B27" s="113">
        <v>2024</v>
      </c>
      <c r="C27" s="106">
        <v>7735.3179113696697</v>
      </c>
    </row>
    <row r="28" spans="1:3">
      <c r="A28" s="47" t="s">
        <v>76</v>
      </c>
      <c r="B28" s="113">
        <v>2024</v>
      </c>
      <c r="C28" s="106">
        <v>7791.3358106313417</v>
      </c>
    </row>
    <row r="29" spans="1:3">
      <c r="A29" s="47" t="s">
        <v>84</v>
      </c>
      <c r="B29" s="113">
        <v>2024</v>
      </c>
      <c r="C29" s="106">
        <v>7855.667273705666</v>
      </c>
    </row>
    <row r="30" spans="1:3">
      <c r="A30" s="47" t="s">
        <v>60</v>
      </c>
      <c r="B30" s="113">
        <v>2024</v>
      </c>
      <c r="C30" s="106">
        <v>8618.6486198478833</v>
      </c>
    </row>
    <row r="31" spans="1:3">
      <c r="A31" s="47" t="s">
        <v>88</v>
      </c>
      <c r="B31" s="113">
        <v>2024</v>
      </c>
      <c r="C31" s="106">
        <v>8749.3086740142007</v>
      </c>
    </row>
    <row r="32" spans="1:3">
      <c r="A32" s="47" t="s">
        <v>67</v>
      </c>
      <c r="B32" s="113">
        <v>2024</v>
      </c>
      <c r="C32" s="106">
        <v>9100.0062456468713</v>
      </c>
    </row>
    <row r="33" spans="1:3">
      <c r="A33" s="107" t="s">
        <v>83</v>
      </c>
      <c r="B33" s="113">
        <v>2024</v>
      </c>
      <c r="C33" s="106">
        <v>9332.4016792285893</v>
      </c>
    </row>
    <row r="34" spans="1:3">
      <c r="A34" s="47" t="s">
        <v>59</v>
      </c>
      <c r="B34" s="113">
        <v>2024</v>
      </c>
      <c r="C34" s="106">
        <v>10555.222442521119</v>
      </c>
    </row>
    <row r="35" spans="1:3">
      <c r="A35" s="47" t="s">
        <v>70</v>
      </c>
      <c r="B35" s="113">
        <v>2024</v>
      </c>
      <c r="C35" s="106">
        <v>13172.926861209766</v>
      </c>
    </row>
    <row r="36" spans="1:3">
      <c r="A36" s="47" t="s">
        <v>57</v>
      </c>
      <c r="B36" s="113">
        <v>2024</v>
      </c>
      <c r="C36" s="106">
        <v>13840.310391901792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D35E-4C03-4A80-A489-1B2A9608D64F}">
  <dimension ref="A1:C36"/>
  <sheetViews>
    <sheetView workbookViewId="0">
      <selection sqref="A1:E37"/>
    </sheetView>
  </sheetViews>
  <sheetFormatPr baseColWidth="10" defaultRowHeight="14.25"/>
  <sheetData>
    <row r="1" spans="1:3" ht="15" thickBot="1">
      <c r="A1" s="46" t="s">
        <v>52</v>
      </c>
      <c r="B1" s="112"/>
      <c r="C1" t="s">
        <v>106</v>
      </c>
    </row>
    <row r="2" spans="1:3">
      <c r="A2" s="47" t="s">
        <v>61</v>
      </c>
      <c r="B2" s="113">
        <v>2024</v>
      </c>
      <c r="C2" s="106">
        <v>993.62017874540959</v>
      </c>
    </row>
    <row r="3" spans="1:3">
      <c r="A3" s="47" t="s">
        <v>90</v>
      </c>
      <c r="B3" s="113">
        <v>2024</v>
      </c>
      <c r="C3" s="106">
        <v>1093.2270004785382</v>
      </c>
    </row>
    <row r="4" spans="1:3">
      <c r="A4" s="47" t="s">
        <v>81</v>
      </c>
      <c r="B4" s="113">
        <v>2024</v>
      </c>
      <c r="C4" s="106">
        <v>1143.0320412623703</v>
      </c>
    </row>
    <row r="5" spans="1:3">
      <c r="A5" s="47" t="s">
        <v>74</v>
      </c>
      <c r="B5" s="113">
        <v>2024</v>
      </c>
      <c r="C5" s="106">
        <v>1147.7673145454403</v>
      </c>
    </row>
    <row r="6" spans="1:3">
      <c r="A6" s="47" t="s">
        <v>77</v>
      </c>
      <c r="B6" s="113">
        <v>2024</v>
      </c>
      <c r="C6" s="106">
        <v>1181.2224457803909</v>
      </c>
    </row>
    <row r="7" spans="1:3">
      <c r="A7" s="47" t="s">
        <v>86</v>
      </c>
      <c r="B7" s="113">
        <v>2024</v>
      </c>
      <c r="C7" s="106">
        <v>1355.5577211543107</v>
      </c>
    </row>
    <row r="8" spans="1:3">
      <c r="A8" s="47" t="s">
        <v>71</v>
      </c>
      <c r="B8" s="113">
        <v>2024</v>
      </c>
      <c r="C8" s="106">
        <v>1456.2982228390094</v>
      </c>
    </row>
    <row r="9" spans="1:3">
      <c r="A9" s="47" t="s">
        <v>72</v>
      </c>
      <c r="B9" s="113">
        <v>2024</v>
      </c>
      <c r="C9" s="106">
        <v>1529.8924087419332</v>
      </c>
    </row>
    <row r="10" spans="1:3" ht="15">
      <c r="A10" s="47" t="s">
        <v>62</v>
      </c>
      <c r="B10" s="113">
        <v>2024</v>
      </c>
      <c r="C10" s="229">
        <v>1674.4664785192053</v>
      </c>
    </row>
    <row r="11" spans="1:3">
      <c r="A11" s="47" t="s">
        <v>58</v>
      </c>
      <c r="B11" s="113">
        <v>2024</v>
      </c>
      <c r="C11" s="106">
        <v>1713.7305198605529</v>
      </c>
    </row>
    <row r="12" spans="1:3">
      <c r="A12" s="47" t="s">
        <v>75</v>
      </c>
      <c r="B12" s="113">
        <v>2024</v>
      </c>
      <c r="C12" s="106">
        <v>1759.1136160208207</v>
      </c>
    </row>
    <row r="13" spans="1:3">
      <c r="A13" s="102" t="s">
        <v>65</v>
      </c>
      <c r="B13" s="113">
        <v>2024</v>
      </c>
      <c r="C13" s="106">
        <v>1762.2743707085442</v>
      </c>
    </row>
    <row r="14" spans="1:3">
      <c r="A14" s="47" t="s">
        <v>69</v>
      </c>
      <c r="B14" s="113">
        <v>2024</v>
      </c>
      <c r="C14" s="106">
        <v>1777.9166802104203</v>
      </c>
    </row>
    <row r="15" spans="1:3">
      <c r="A15" s="47" t="s">
        <v>73</v>
      </c>
      <c r="B15" s="113">
        <v>2024</v>
      </c>
      <c r="C15" s="106">
        <v>1836.3164306387523</v>
      </c>
    </row>
    <row r="16" spans="1:3">
      <c r="A16" s="47" t="s">
        <v>68</v>
      </c>
      <c r="B16" s="113">
        <v>2024</v>
      </c>
      <c r="C16" s="106">
        <v>1950.2469081472582</v>
      </c>
    </row>
    <row r="17" spans="1:3">
      <c r="A17" s="47" t="s">
        <v>78</v>
      </c>
      <c r="B17" s="113">
        <v>2024</v>
      </c>
      <c r="C17" s="106">
        <v>1968.95744086164</v>
      </c>
    </row>
    <row r="18" spans="1:3">
      <c r="A18" s="47" t="s">
        <v>89</v>
      </c>
      <c r="B18" s="113">
        <v>2024</v>
      </c>
      <c r="C18" s="106">
        <v>2038.2330728405277</v>
      </c>
    </row>
    <row r="19" spans="1:3">
      <c r="A19" s="47" t="s">
        <v>85</v>
      </c>
      <c r="B19" s="113">
        <v>2024</v>
      </c>
      <c r="C19" s="106">
        <v>2375.6159903929242</v>
      </c>
    </row>
    <row r="20" spans="1:3">
      <c r="A20" s="47" t="s">
        <v>79</v>
      </c>
      <c r="B20" s="113">
        <v>2024</v>
      </c>
      <c r="C20" s="108">
        <v>2858.2269997205626</v>
      </c>
    </row>
    <row r="21" spans="1:3">
      <c r="A21" s="59" t="s">
        <v>410</v>
      </c>
      <c r="B21" s="113">
        <v>2024</v>
      </c>
      <c r="C21" s="106">
        <v>3007.1784005650557</v>
      </c>
    </row>
    <row r="22" spans="1:3">
      <c r="A22" s="47" t="s">
        <v>66</v>
      </c>
      <c r="B22" s="113">
        <v>2024</v>
      </c>
      <c r="C22" s="106">
        <v>3204.7196223186311</v>
      </c>
    </row>
    <row r="23" spans="1:3">
      <c r="A23" s="47" t="s">
        <v>82</v>
      </c>
      <c r="B23" s="113">
        <v>2024</v>
      </c>
      <c r="C23" s="106">
        <v>3283.4535970558613</v>
      </c>
    </row>
    <row r="24" spans="1:3">
      <c r="A24" s="107" t="s">
        <v>63</v>
      </c>
      <c r="B24" s="113">
        <v>2024</v>
      </c>
      <c r="C24" s="106">
        <v>3389.9326238099893</v>
      </c>
    </row>
    <row r="25" spans="1:3">
      <c r="A25" s="47" t="s">
        <v>88</v>
      </c>
      <c r="B25" s="113">
        <v>2024</v>
      </c>
      <c r="C25" s="106">
        <v>3625.894101048043</v>
      </c>
    </row>
    <row r="26" spans="1:3">
      <c r="A26" s="47" t="s">
        <v>76</v>
      </c>
      <c r="B26" s="113">
        <v>2024</v>
      </c>
      <c r="C26" s="106">
        <v>3833.0592680135132</v>
      </c>
    </row>
    <row r="27" spans="1:3">
      <c r="A27" s="109" t="s">
        <v>87</v>
      </c>
      <c r="B27" s="114">
        <v>2024</v>
      </c>
      <c r="C27" s="115">
        <v>3872.3941676491895</v>
      </c>
    </row>
    <row r="28" spans="1:3">
      <c r="A28" s="47" t="s">
        <v>84</v>
      </c>
      <c r="B28" s="113">
        <v>2024</v>
      </c>
      <c r="C28" s="106">
        <v>3915.6432722984568</v>
      </c>
    </row>
    <row r="29" spans="1:3">
      <c r="A29" s="47" t="s">
        <v>80</v>
      </c>
      <c r="B29" s="113">
        <v>2024</v>
      </c>
      <c r="C29" s="106">
        <v>4486.6771363242997</v>
      </c>
    </row>
    <row r="30" spans="1:3">
      <c r="A30" s="47" t="s">
        <v>57</v>
      </c>
      <c r="B30" s="113">
        <v>2024</v>
      </c>
      <c r="C30" s="106">
        <v>4668.9943570451733</v>
      </c>
    </row>
    <row r="31" spans="1:3">
      <c r="A31" s="47" t="s">
        <v>67</v>
      </c>
      <c r="B31" s="113">
        <v>2024</v>
      </c>
      <c r="C31" s="106">
        <v>4935.8164854278748</v>
      </c>
    </row>
    <row r="32" spans="1:3">
      <c r="A32" s="47" t="s">
        <v>60</v>
      </c>
      <c r="B32" s="113">
        <v>2024</v>
      </c>
      <c r="C32" s="106">
        <v>5015.0055052644875</v>
      </c>
    </row>
    <row r="33" spans="1:3">
      <c r="A33" s="107" t="s">
        <v>83</v>
      </c>
      <c r="B33" s="113">
        <v>2024</v>
      </c>
      <c r="C33" s="106">
        <v>5119.5612611288061</v>
      </c>
    </row>
    <row r="34" spans="1:3">
      <c r="A34" s="104" t="s">
        <v>104</v>
      </c>
      <c r="B34" s="113">
        <v>2024</v>
      </c>
      <c r="C34" s="106">
        <v>5256.8579345372309</v>
      </c>
    </row>
    <row r="35" spans="1:3">
      <c r="A35" s="47" t="s">
        <v>59</v>
      </c>
      <c r="B35" s="113">
        <v>2024</v>
      </c>
      <c r="C35" s="106">
        <v>6237.5108887668694</v>
      </c>
    </row>
    <row r="36" spans="1:3">
      <c r="A36" s="47" t="s">
        <v>70</v>
      </c>
      <c r="B36" s="113">
        <v>2024</v>
      </c>
      <c r="C36" s="106">
        <v>9239.4267169796913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F2817-22E2-4454-910B-0153E2390E79}">
  <dimension ref="A1:AN37"/>
  <sheetViews>
    <sheetView zoomScale="50" zoomScaleNormal="50" workbookViewId="0">
      <selection sqref="A1:E37"/>
    </sheetView>
  </sheetViews>
  <sheetFormatPr baseColWidth="10" defaultRowHeight="14.25"/>
  <cols>
    <col min="2" max="2" width="17.875" customWidth="1"/>
    <col min="3" max="4" width="12.875" style="128" customWidth="1"/>
    <col min="5" max="5" width="13.125" style="128" customWidth="1"/>
    <col min="6" max="7" width="13.125" style="128" hidden="1" customWidth="1"/>
    <col min="8" max="32" width="13.125" hidden="1" customWidth="1"/>
    <col min="33" max="33" width="13.125" customWidth="1"/>
  </cols>
  <sheetData>
    <row r="1" spans="1:40" ht="15" thickBot="1">
      <c r="A1" s="116" t="s">
        <v>107</v>
      </c>
      <c r="B1" s="117" t="s">
        <v>52</v>
      </c>
      <c r="C1" s="117" t="s">
        <v>98</v>
      </c>
      <c r="D1" s="118" t="s">
        <v>108</v>
      </c>
      <c r="E1" s="117" t="s">
        <v>53</v>
      </c>
      <c r="F1" s="117">
        <v>2000</v>
      </c>
      <c r="G1" s="117">
        <v>2001</v>
      </c>
      <c r="H1" s="117">
        <v>2002</v>
      </c>
      <c r="I1" s="117">
        <v>2003</v>
      </c>
      <c r="J1" s="117">
        <v>2004</v>
      </c>
      <c r="K1" s="117">
        <v>2005</v>
      </c>
      <c r="L1" s="117">
        <v>2006</v>
      </c>
      <c r="M1" s="117">
        <v>2007</v>
      </c>
      <c r="N1" s="117">
        <v>2008</v>
      </c>
      <c r="O1" s="117">
        <v>2009</v>
      </c>
      <c r="P1" s="117">
        <v>2010</v>
      </c>
      <c r="Q1" s="117">
        <v>2011</v>
      </c>
      <c r="R1" s="117">
        <v>2012</v>
      </c>
      <c r="S1" s="117">
        <v>2013</v>
      </c>
      <c r="T1" s="117">
        <v>2014</v>
      </c>
      <c r="U1" s="117">
        <v>2015</v>
      </c>
      <c r="V1" s="117">
        <v>2016</v>
      </c>
      <c r="W1" s="117">
        <v>2017</v>
      </c>
      <c r="X1" s="117">
        <v>2018</v>
      </c>
      <c r="Y1" s="117">
        <v>2019</v>
      </c>
      <c r="Z1" s="117">
        <v>2020</v>
      </c>
      <c r="AA1" s="117">
        <v>2021</v>
      </c>
      <c r="AB1" s="117">
        <v>2022</v>
      </c>
      <c r="AC1" s="117">
        <v>2023</v>
      </c>
      <c r="AD1" s="117">
        <v>2024</v>
      </c>
      <c r="AE1" s="119">
        <v>2025</v>
      </c>
      <c r="AF1" s="120"/>
      <c r="AG1" s="119">
        <v>2025</v>
      </c>
      <c r="AH1" s="120"/>
      <c r="AI1" s="120"/>
      <c r="AJ1" s="120"/>
      <c r="AK1" s="120"/>
      <c r="AL1" s="120"/>
      <c r="AM1" s="120"/>
      <c r="AN1" s="120"/>
    </row>
    <row r="2" spans="1:40" ht="24" customHeight="1">
      <c r="A2" s="121" t="s">
        <v>109</v>
      </c>
      <c r="B2" s="47" t="s">
        <v>69</v>
      </c>
      <c r="C2" s="104" t="s">
        <v>110</v>
      </c>
      <c r="D2" s="122" t="s">
        <v>111</v>
      </c>
      <c r="E2" s="104" t="s">
        <v>46</v>
      </c>
      <c r="F2" s="47">
        <v>5.0999999999999996</v>
      </c>
      <c r="G2" s="47">
        <v>4.9000000000000004</v>
      </c>
      <c r="H2" s="47">
        <v>5.7</v>
      </c>
      <c r="I2" s="47">
        <v>5.6</v>
      </c>
      <c r="J2" s="47">
        <v>5.2</v>
      </c>
      <c r="K2" s="47">
        <v>4.7</v>
      </c>
      <c r="L2" s="47">
        <v>4.7</v>
      </c>
      <c r="M2" s="56">
        <v>3.9</v>
      </c>
      <c r="N2" s="56">
        <v>4.7</v>
      </c>
      <c r="O2" s="56">
        <v>8</v>
      </c>
      <c r="P2" s="56">
        <v>8</v>
      </c>
      <c r="Q2" s="56">
        <v>7.6</v>
      </c>
      <c r="R2" s="56">
        <v>11.1</v>
      </c>
      <c r="S2" s="56">
        <v>11.4</v>
      </c>
      <c r="T2" s="56">
        <v>11.6</v>
      </c>
      <c r="U2" s="56">
        <v>10.8</v>
      </c>
      <c r="V2" s="56">
        <v>10.199999999999999</v>
      </c>
      <c r="W2" s="56">
        <v>9.4</v>
      </c>
      <c r="X2" s="56">
        <v>8.5</v>
      </c>
      <c r="Y2" s="56">
        <v>9</v>
      </c>
      <c r="Z2" s="56">
        <v>19.100000000000001</v>
      </c>
      <c r="AA2" s="56">
        <v>18.399999999999999</v>
      </c>
      <c r="AB2" s="56">
        <v>19.2</v>
      </c>
      <c r="AC2" s="56">
        <v>20.2</v>
      </c>
      <c r="AD2" s="56">
        <v>23.5</v>
      </c>
      <c r="AE2" s="56">
        <v>24.1</v>
      </c>
      <c r="AF2" s="47"/>
      <c r="AG2" s="56">
        <v>24.1</v>
      </c>
      <c r="AH2" s="47"/>
      <c r="AI2" s="104"/>
      <c r="AJ2" s="47"/>
      <c r="AK2" s="47"/>
      <c r="AL2" s="47"/>
      <c r="AM2" s="47"/>
      <c r="AN2" s="47"/>
    </row>
    <row r="3" spans="1:40" ht="24" customHeight="1">
      <c r="A3" s="121" t="s">
        <v>109</v>
      </c>
      <c r="B3" s="47" t="s">
        <v>70</v>
      </c>
      <c r="C3" s="104" t="s">
        <v>110</v>
      </c>
      <c r="D3" s="122" t="s">
        <v>111</v>
      </c>
      <c r="E3" s="104" t="s">
        <v>46</v>
      </c>
      <c r="F3" s="47">
        <v>7.5</v>
      </c>
      <c r="G3" s="47">
        <v>7.6</v>
      </c>
      <c r="H3" s="47">
        <v>7.4</v>
      </c>
      <c r="I3" s="47">
        <v>7.4</v>
      </c>
      <c r="J3" s="47">
        <v>7.8</v>
      </c>
      <c r="K3" s="47">
        <v>8</v>
      </c>
      <c r="L3" s="47">
        <v>8.1999999999999993</v>
      </c>
      <c r="M3" s="56">
        <v>8.1</v>
      </c>
      <c r="N3" s="56">
        <v>14.6</v>
      </c>
      <c r="O3" s="56">
        <v>15.3</v>
      </c>
      <c r="P3" s="56">
        <v>19.100000000000001</v>
      </c>
      <c r="Q3" s="56">
        <v>18.5</v>
      </c>
      <c r="R3" s="56">
        <v>20.8</v>
      </c>
      <c r="S3" s="56">
        <v>22.4</v>
      </c>
      <c r="T3" s="56">
        <v>21.9</v>
      </c>
      <c r="U3" s="56">
        <v>21.1</v>
      </c>
      <c r="V3" s="56">
        <v>19.600000000000001</v>
      </c>
      <c r="W3" s="56">
        <v>21.8</v>
      </c>
      <c r="X3" s="56">
        <v>20.9</v>
      </c>
      <c r="Y3" s="56">
        <v>22.3</v>
      </c>
      <c r="Z3" s="56">
        <v>24.5</v>
      </c>
      <c r="AA3" s="56">
        <v>24.2</v>
      </c>
      <c r="AB3" s="56">
        <v>24.9</v>
      </c>
      <c r="AC3" s="56">
        <v>24.7</v>
      </c>
      <c r="AD3" s="56">
        <v>26.3</v>
      </c>
      <c r="AE3" s="56">
        <v>26.5</v>
      </c>
      <c r="AF3" s="47"/>
      <c r="AG3" s="56">
        <v>26.5</v>
      </c>
      <c r="AH3" s="47"/>
      <c r="AI3" s="104"/>
      <c r="AJ3" s="47"/>
      <c r="AK3" s="47"/>
      <c r="AL3" s="47"/>
      <c r="AM3" s="47"/>
      <c r="AN3" s="47"/>
    </row>
    <row r="4" spans="1:40" ht="24" customHeight="1">
      <c r="A4" s="121" t="s">
        <v>109</v>
      </c>
      <c r="B4" s="47" t="s">
        <v>59</v>
      </c>
      <c r="C4" s="104" t="s">
        <v>110</v>
      </c>
      <c r="D4" s="122" t="s">
        <v>111</v>
      </c>
      <c r="E4" s="104" t="s">
        <v>46</v>
      </c>
      <c r="F4" s="47">
        <v>53.6</v>
      </c>
      <c r="G4" s="47">
        <v>50.1</v>
      </c>
      <c r="H4" s="47">
        <v>50.3</v>
      </c>
      <c r="I4" s="47">
        <v>48.2</v>
      </c>
      <c r="J4" s="47">
        <v>46.2</v>
      </c>
      <c r="K4" s="47">
        <v>39.4</v>
      </c>
      <c r="L4" s="47">
        <v>33.200000000000003</v>
      </c>
      <c r="M4" s="56">
        <v>29.5</v>
      </c>
      <c r="N4" s="56">
        <v>35.5</v>
      </c>
      <c r="O4" s="56">
        <v>43</v>
      </c>
      <c r="P4" s="56">
        <v>46.1</v>
      </c>
      <c r="Q4" s="56">
        <v>50</v>
      </c>
      <c r="R4" s="56">
        <v>48.7</v>
      </c>
      <c r="S4" s="56">
        <v>47.8</v>
      </c>
      <c r="T4" s="56">
        <v>48.7</v>
      </c>
      <c r="U4" s="56">
        <v>44.6</v>
      </c>
      <c r="V4" s="56">
        <v>41.7</v>
      </c>
      <c r="W4" s="56">
        <v>40.200000000000003</v>
      </c>
      <c r="X4" s="56">
        <v>38.5</v>
      </c>
      <c r="Y4" s="56">
        <v>38.299999999999997</v>
      </c>
      <c r="Z4" s="56">
        <v>45.2</v>
      </c>
      <c r="AA4" s="56">
        <v>39.6</v>
      </c>
      <c r="AB4" s="56">
        <v>33.299999999999997</v>
      </c>
      <c r="AC4" s="56">
        <v>33</v>
      </c>
      <c r="AD4" s="56">
        <v>30.5</v>
      </c>
      <c r="AE4" s="56">
        <v>27.9</v>
      </c>
      <c r="AF4" s="47"/>
      <c r="AG4" s="56">
        <v>27.9</v>
      </c>
      <c r="AH4" s="47"/>
      <c r="AI4" s="104"/>
      <c r="AJ4" s="47"/>
      <c r="AK4" s="47"/>
      <c r="AL4" s="47"/>
      <c r="AM4" s="47"/>
      <c r="AN4" s="47"/>
    </row>
    <row r="5" spans="1:40" ht="24" customHeight="1">
      <c r="A5" s="121" t="s">
        <v>109</v>
      </c>
      <c r="B5" s="47" t="s">
        <v>81</v>
      </c>
      <c r="C5" s="104" t="s">
        <v>110</v>
      </c>
      <c r="D5" s="122" t="s">
        <v>111</v>
      </c>
      <c r="E5" s="104" t="s">
        <v>46</v>
      </c>
      <c r="F5" s="47">
        <v>70.7</v>
      </c>
      <c r="G5" s="47">
        <v>64.5</v>
      </c>
      <c r="H5" s="47">
        <v>51</v>
      </c>
      <c r="I5" s="47">
        <v>43.4</v>
      </c>
      <c r="J5" s="47">
        <v>35.700000000000003</v>
      </c>
      <c r="K5" s="47">
        <v>26.6</v>
      </c>
      <c r="L5" s="47">
        <v>20.9</v>
      </c>
      <c r="M5" s="56">
        <v>16.3</v>
      </c>
      <c r="N5" s="56">
        <v>13</v>
      </c>
      <c r="O5" s="56">
        <v>13.7</v>
      </c>
      <c r="P5" s="56">
        <v>15.3</v>
      </c>
      <c r="Q5" s="56">
        <v>15.2</v>
      </c>
      <c r="R5" s="56">
        <v>16.600000000000001</v>
      </c>
      <c r="S5" s="56">
        <v>17</v>
      </c>
      <c r="T5" s="56">
        <v>27</v>
      </c>
      <c r="U5" s="56">
        <v>25.9</v>
      </c>
      <c r="V5" s="56">
        <v>29.1</v>
      </c>
      <c r="W5" s="56">
        <v>25.1</v>
      </c>
      <c r="X5" s="56">
        <v>22.2</v>
      </c>
      <c r="Y5" s="56">
        <v>20.100000000000001</v>
      </c>
      <c r="Z5" s="56">
        <v>24.5</v>
      </c>
      <c r="AA5" s="56">
        <v>23.8</v>
      </c>
      <c r="AB5" s="56">
        <v>22.5</v>
      </c>
      <c r="AC5" s="56">
        <v>22.9</v>
      </c>
      <c r="AD5" s="56">
        <v>23.8</v>
      </c>
      <c r="AE5" s="56">
        <v>29.9</v>
      </c>
      <c r="AF5" s="47"/>
      <c r="AG5" s="56">
        <v>29.9</v>
      </c>
      <c r="AH5" s="47"/>
      <c r="AI5" s="104"/>
      <c r="AJ5" s="47"/>
      <c r="AK5" s="47"/>
      <c r="AL5" s="47"/>
      <c r="AM5" s="47"/>
      <c r="AN5" s="47"/>
    </row>
    <row r="6" spans="1:40" ht="24" customHeight="1">
      <c r="A6" s="121" t="s">
        <v>109</v>
      </c>
      <c r="B6" s="47" t="s">
        <v>60</v>
      </c>
      <c r="C6" s="104" t="s">
        <v>110</v>
      </c>
      <c r="D6" s="122" t="s">
        <v>111</v>
      </c>
      <c r="E6" s="104" t="s">
        <v>46</v>
      </c>
      <c r="F6" s="47">
        <v>36.4</v>
      </c>
      <c r="G6" s="47">
        <v>33.6</v>
      </c>
      <c r="H6" s="47">
        <v>30.9</v>
      </c>
      <c r="I6" s="47">
        <v>29.8</v>
      </c>
      <c r="J6" s="47">
        <v>28</v>
      </c>
      <c r="K6" s="47">
        <v>26.1</v>
      </c>
      <c r="L6" s="47">
        <v>23.7</v>
      </c>
      <c r="M6" s="56">
        <v>23.9</v>
      </c>
      <c r="N6" s="56">
        <v>42.5</v>
      </c>
      <c r="O6" s="56">
        <v>61.8</v>
      </c>
      <c r="P6" s="56">
        <v>86.2</v>
      </c>
      <c r="Q6" s="56">
        <v>109.6</v>
      </c>
      <c r="R6" s="56">
        <v>118.9</v>
      </c>
      <c r="S6" s="56">
        <v>117.7</v>
      </c>
      <c r="T6" s="56">
        <v>101.4</v>
      </c>
      <c r="U6" s="56">
        <v>74</v>
      </c>
      <c r="V6" s="56">
        <v>72.7</v>
      </c>
      <c r="W6" s="56">
        <v>65.2</v>
      </c>
      <c r="X6" s="56">
        <v>61.3</v>
      </c>
      <c r="Y6" s="56">
        <v>55.8</v>
      </c>
      <c r="Z6" s="56">
        <v>56.9</v>
      </c>
      <c r="AA6" s="56">
        <v>52.4</v>
      </c>
      <c r="AB6" s="56">
        <v>43</v>
      </c>
      <c r="AC6" s="56">
        <v>41.8</v>
      </c>
      <c r="AD6" s="56">
        <v>38.299999999999997</v>
      </c>
      <c r="AE6" s="56">
        <v>32.9</v>
      </c>
      <c r="AF6" s="47"/>
      <c r="AG6" s="56">
        <v>32.9</v>
      </c>
      <c r="AH6" s="47"/>
      <c r="AI6" s="104"/>
      <c r="AJ6" s="47"/>
      <c r="AK6" s="47"/>
      <c r="AL6" s="47"/>
      <c r="AM6" s="47"/>
      <c r="AN6" s="47"/>
    </row>
    <row r="7" spans="1:40" ht="24" customHeight="1">
      <c r="A7" s="121" t="s">
        <v>109</v>
      </c>
      <c r="B7" s="47" t="s">
        <v>66</v>
      </c>
      <c r="C7" s="104" t="s">
        <v>110</v>
      </c>
      <c r="D7" s="122" t="s">
        <v>111</v>
      </c>
      <c r="E7" s="104" t="s">
        <v>46</v>
      </c>
      <c r="F7" s="47">
        <v>50.4</v>
      </c>
      <c r="G7" s="47">
        <v>52</v>
      </c>
      <c r="H7" s="47">
        <v>49.8</v>
      </c>
      <c r="I7" s="47">
        <v>49.5</v>
      </c>
      <c r="J7" s="47">
        <v>48.7</v>
      </c>
      <c r="K7" s="47">
        <v>49</v>
      </c>
      <c r="L7" s="47">
        <v>43.9</v>
      </c>
      <c r="M7" s="56">
        <v>39.299999999999997</v>
      </c>
      <c r="N7" s="56">
        <v>38</v>
      </c>
      <c r="O7" s="56">
        <v>41.3</v>
      </c>
      <c r="P7" s="56">
        <v>38.700000000000003</v>
      </c>
      <c r="Q7" s="56">
        <v>37.799999999999997</v>
      </c>
      <c r="R7" s="56">
        <v>38.1</v>
      </c>
      <c r="S7" s="56">
        <v>41.2</v>
      </c>
      <c r="T7" s="56">
        <v>46.1</v>
      </c>
      <c r="U7" s="56">
        <v>44.8</v>
      </c>
      <c r="V7" s="56">
        <v>43.2</v>
      </c>
      <c r="W7" s="56">
        <v>41.9</v>
      </c>
      <c r="X7" s="56">
        <v>40.200000000000003</v>
      </c>
      <c r="Y7" s="56">
        <v>36</v>
      </c>
      <c r="Z7" s="56">
        <v>40.5</v>
      </c>
      <c r="AA7" s="56">
        <v>37.200000000000003</v>
      </c>
      <c r="AB7" s="56">
        <v>34.4</v>
      </c>
      <c r="AC7" s="56">
        <v>32.200000000000003</v>
      </c>
      <c r="AD7" s="56">
        <v>34.200000000000003</v>
      </c>
      <c r="AE7" s="56">
        <v>35.1</v>
      </c>
      <c r="AF7" s="47"/>
      <c r="AG7" s="56">
        <v>35.1</v>
      </c>
      <c r="AH7" s="47"/>
      <c r="AI7" s="104"/>
      <c r="AJ7" s="47"/>
      <c r="AK7" s="47"/>
      <c r="AL7" s="47"/>
      <c r="AM7" s="47"/>
      <c r="AN7" s="47"/>
    </row>
    <row r="8" spans="1:40" ht="24" customHeight="1">
      <c r="A8" s="121" t="s">
        <v>112</v>
      </c>
      <c r="B8" s="47" t="s">
        <v>63</v>
      </c>
      <c r="C8" s="104" t="s">
        <v>110</v>
      </c>
      <c r="D8" s="122" t="s">
        <v>111</v>
      </c>
      <c r="E8" s="104" t="s">
        <v>46</v>
      </c>
      <c r="F8" s="47">
        <v>51.655999999999999</v>
      </c>
      <c r="G8" s="47">
        <v>50.453000000000003</v>
      </c>
      <c r="H8" s="47">
        <v>56.866999999999997</v>
      </c>
      <c r="I8" s="47">
        <v>56.185000000000002</v>
      </c>
      <c r="J8" s="47">
        <v>57.06</v>
      </c>
      <c r="K8" s="47">
        <v>54.088000000000001</v>
      </c>
      <c r="L8" s="47">
        <v>47.75</v>
      </c>
      <c r="M8" s="56">
        <v>44.01</v>
      </c>
      <c r="N8" s="56">
        <v>44.225999999999999</v>
      </c>
      <c r="O8" s="56">
        <v>42.366</v>
      </c>
      <c r="P8" s="56">
        <v>40.698999999999998</v>
      </c>
      <c r="Q8" s="56">
        <v>41.237000000000002</v>
      </c>
      <c r="R8" s="56">
        <v>41.856999999999999</v>
      </c>
      <c r="S8" s="56">
        <v>41.222000000000001</v>
      </c>
      <c r="T8" s="56">
        <v>41.244</v>
      </c>
      <c r="U8" s="56">
        <v>41.44</v>
      </c>
      <c r="V8" s="56">
        <v>40.302</v>
      </c>
      <c r="W8" s="56">
        <v>41.081000000000003</v>
      </c>
      <c r="X8" s="56">
        <v>38.962000000000003</v>
      </c>
      <c r="Y8" s="56">
        <v>38.831000000000003</v>
      </c>
      <c r="Z8" s="56">
        <v>42.383000000000003</v>
      </c>
      <c r="AA8" s="56">
        <v>39.741999999999997</v>
      </c>
      <c r="AB8" s="56">
        <v>35.899000000000001</v>
      </c>
      <c r="AC8" s="56">
        <v>37.271000000000001</v>
      </c>
      <c r="AD8" s="56">
        <v>40.493000000000002</v>
      </c>
      <c r="AE8" s="56">
        <v>39.417999999999999</v>
      </c>
      <c r="AF8" s="47"/>
      <c r="AG8" s="56">
        <v>39.417999999999999</v>
      </c>
      <c r="AH8" s="47"/>
      <c r="AI8" s="104"/>
      <c r="AJ8" s="47"/>
      <c r="AK8" s="47"/>
      <c r="AL8" s="47"/>
      <c r="AM8" s="47"/>
      <c r="AN8" s="47"/>
    </row>
    <row r="9" spans="1:40" ht="24" customHeight="1">
      <c r="A9" s="121" t="s">
        <v>109</v>
      </c>
      <c r="B9" s="47" t="s">
        <v>68</v>
      </c>
      <c r="C9" s="104" t="s">
        <v>110</v>
      </c>
      <c r="D9" s="122" t="s">
        <v>111</v>
      </c>
      <c r="E9" s="104" t="s">
        <v>46</v>
      </c>
      <c r="F9" s="47">
        <v>23.5</v>
      </c>
      <c r="G9" s="47">
        <v>22.9</v>
      </c>
      <c r="H9" s="47">
        <v>22.1</v>
      </c>
      <c r="I9" s="47">
        <v>20.399999999999999</v>
      </c>
      <c r="J9" s="47">
        <v>18.600000000000001</v>
      </c>
      <c r="K9" s="47">
        <v>17.600000000000001</v>
      </c>
      <c r="L9" s="47">
        <v>17.3</v>
      </c>
      <c r="M9" s="56">
        <v>15.9</v>
      </c>
      <c r="N9" s="56">
        <v>14.6</v>
      </c>
      <c r="O9" s="56">
        <v>27.9</v>
      </c>
      <c r="P9" s="56">
        <v>36.700000000000003</v>
      </c>
      <c r="Q9" s="56">
        <v>37.4</v>
      </c>
      <c r="R9" s="56">
        <v>39.9</v>
      </c>
      <c r="S9" s="56">
        <v>38.9</v>
      </c>
      <c r="T9" s="56">
        <v>40.700000000000003</v>
      </c>
      <c r="U9" s="56">
        <v>42.4</v>
      </c>
      <c r="V9" s="56">
        <v>39.799999999999997</v>
      </c>
      <c r="W9" s="56">
        <v>39.1</v>
      </c>
      <c r="X9" s="56">
        <v>33.299999999999997</v>
      </c>
      <c r="Y9" s="56">
        <v>35.6</v>
      </c>
      <c r="Z9" s="56">
        <v>45.9</v>
      </c>
      <c r="AA9" s="56">
        <v>43.3</v>
      </c>
      <c r="AB9" s="56">
        <v>38.299999999999997</v>
      </c>
      <c r="AC9" s="56">
        <v>37.1</v>
      </c>
      <c r="AD9" s="56">
        <v>38</v>
      </c>
      <c r="AE9" s="56">
        <v>39.5</v>
      </c>
      <c r="AF9" s="47"/>
      <c r="AG9" s="56">
        <v>39.5</v>
      </c>
      <c r="AH9" s="47"/>
      <c r="AI9" s="104"/>
      <c r="AJ9" s="47"/>
      <c r="AK9" s="47"/>
      <c r="AL9" s="47"/>
      <c r="AM9" s="47"/>
      <c r="AN9" s="47"/>
    </row>
    <row r="10" spans="1:40" ht="24" customHeight="1">
      <c r="A10" s="121" t="s">
        <v>109</v>
      </c>
      <c r="B10" s="47" t="s">
        <v>71</v>
      </c>
      <c r="C10" s="104" t="s">
        <v>110</v>
      </c>
      <c r="D10" s="122" t="s">
        <v>111</v>
      </c>
      <c r="E10" s="104" t="s">
        <v>46</v>
      </c>
      <c r="F10" s="47">
        <v>16.899999999999999</v>
      </c>
      <c r="G10" s="47">
        <v>22.6</v>
      </c>
      <c r="H10" s="47">
        <v>25.7</v>
      </c>
      <c r="I10" s="47">
        <v>28.1</v>
      </c>
      <c r="J10" s="47">
        <v>28.3</v>
      </c>
      <c r="K10" s="47">
        <v>27.7</v>
      </c>
      <c r="L10" s="47">
        <v>27.6</v>
      </c>
      <c r="M10" s="56">
        <v>27.3</v>
      </c>
      <c r="N10" s="56">
        <v>28.2</v>
      </c>
      <c r="O10" s="56">
        <v>33.4</v>
      </c>
      <c r="P10" s="56">
        <v>36.700000000000003</v>
      </c>
      <c r="Q10" s="56">
        <v>39.4</v>
      </c>
      <c r="R10" s="56">
        <v>43.8</v>
      </c>
      <c r="S10" s="56">
        <v>44.1</v>
      </c>
      <c r="T10" s="56">
        <v>41.5</v>
      </c>
      <c r="U10" s="56">
        <v>39.5</v>
      </c>
      <c r="V10" s="56">
        <v>36.200000000000003</v>
      </c>
      <c r="W10" s="56">
        <v>33.799999999999997</v>
      </c>
      <c r="X10" s="56">
        <v>31.7</v>
      </c>
      <c r="Y10" s="56">
        <v>29.6</v>
      </c>
      <c r="Z10" s="56">
        <v>36.9</v>
      </c>
      <c r="AA10" s="56">
        <v>40.700000000000003</v>
      </c>
      <c r="AB10" s="56">
        <v>42.5</v>
      </c>
      <c r="AC10" s="56">
        <v>42.2</v>
      </c>
      <c r="AD10" s="56">
        <v>43.3</v>
      </c>
      <c r="AE10" s="56">
        <v>44.3</v>
      </c>
      <c r="AF10" s="47"/>
      <c r="AG10" s="56">
        <v>44.3</v>
      </c>
      <c r="AH10" s="47"/>
      <c r="AI10" s="104"/>
      <c r="AJ10" s="47"/>
      <c r="AK10" s="47"/>
      <c r="AL10" s="47"/>
      <c r="AM10" s="47"/>
      <c r="AN10" s="47"/>
    </row>
    <row r="11" spans="1:40" ht="24" customHeight="1">
      <c r="A11" s="121" t="s">
        <v>109</v>
      </c>
      <c r="B11" s="47" t="s">
        <v>67</v>
      </c>
      <c r="C11" s="104" t="s">
        <v>110</v>
      </c>
      <c r="D11" s="122" t="s">
        <v>111</v>
      </c>
      <c r="E11" s="104" t="s">
        <v>46</v>
      </c>
      <c r="F11" s="47">
        <v>52.2</v>
      </c>
      <c r="G11" s="47">
        <v>49.5</v>
      </c>
      <c r="H11" s="47">
        <v>48.8</v>
      </c>
      <c r="I11" s="47">
        <v>49.9</v>
      </c>
      <c r="J11" s="47">
        <v>50.2</v>
      </c>
      <c r="K11" s="47">
        <v>49.6</v>
      </c>
      <c r="L11" s="47">
        <v>45</v>
      </c>
      <c r="M11" s="56">
        <v>42.8</v>
      </c>
      <c r="N11" s="56">
        <v>54.3</v>
      </c>
      <c r="O11" s="56">
        <v>56.3</v>
      </c>
      <c r="P11" s="56">
        <v>58.9</v>
      </c>
      <c r="Q11" s="56">
        <v>61.2</v>
      </c>
      <c r="R11" s="56">
        <v>65.7</v>
      </c>
      <c r="S11" s="56">
        <v>67.2</v>
      </c>
      <c r="T11" s="56">
        <v>67.2</v>
      </c>
      <c r="U11" s="56">
        <v>63.8</v>
      </c>
      <c r="V11" s="56">
        <v>60.9</v>
      </c>
      <c r="W11" s="56">
        <v>56</v>
      </c>
      <c r="X11" s="56">
        <v>51.6</v>
      </c>
      <c r="Y11" s="56">
        <v>47.7</v>
      </c>
      <c r="Z11" s="56">
        <v>53.4</v>
      </c>
      <c r="AA11" s="56">
        <v>50.5</v>
      </c>
      <c r="AB11" s="56">
        <v>48.4</v>
      </c>
      <c r="AC11" s="56">
        <v>45.8</v>
      </c>
      <c r="AD11" s="56">
        <v>43.8</v>
      </c>
      <c r="AE11" s="56">
        <v>44.4</v>
      </c>
      <c r="AF11" s="47"/>
      <c r="AG11" s="56">
        <v>44.4</v>
      </c>
      <c r="AH11" s="47"/>
      <c r="AI11" s="104"/>
      <c r="AJ11" s="47"/>
      <c r="AK11" s="47"/>
      <c r="AL11" s="47"/>
      <c r="AM11" s="47"/>
      <c r="AN11" s="47"/>
    </row>
    <row r="12" spans="1:40" ht="24" customHeight="1">
      <c r="A12" s="121" t="s">
        <v>112</v>
      </c>
      <c r="B12" s="47" t="s">
        <v>57</v>
      </c>
      <c r="C12" s="104" t="s">
        <v>110</v>
      </c>
      <c r="D12" s="122" t="s">
        <v>111</v>
      </c>
      <c r="E12" s="104" t="s">
        <v>46</v>
      </c>
      <c r="F12" s="47">
        <v>28.809000000000001</v>
      </c>
      <c r="G12" s="47">
        <v>27.335000000000001</v>
      </c>
      <c r="H12" s="47">
        <v>34.040999999999997</v>
      </c>
      <c r="I12" s="47">
        <v>43.113999999999997</v>
      </c>
      <c r="J12" s="47">
        <v>43.764000000000003</v>
      </c>
      <c r="K12" s="47">
        <v>42.131</v>
      </c>
      <c r="L12" s="47">
        <v>52.156999999999996</v>
      </c>
      <c r="M12" s="56">
        <v>48.887</v>
      </c>
      <c r="N12" s="56">
        <v>46.825000000000003</v>
      </c>
      <c r="O12" s="56">
        <v>41.716999999999999</v>
      </c>
      <c r="P12" s="56">
        <v>42.064999999999998</v>
      </c>
      <c r="Q12" s="56">
        <v>28.946000000000002</v>
      </c>
      <c r="R12" s="56">
        <v>30.166</v>
      </c>
      <c r="S12" s="56">
        <v>30.574000000000002</v>
      </c>
      <c r="T12" s="56">
        <v>28.8</v>
      </c>
      <c r="U12" s="56">
        <v>33.200000000000003</v>
      </c>
      <c r="V12" s="56">
        <v>36.655999999999999</v>
      </c>
      <c r="W12" s="56">
        <v>36.911999999999999</v>
      </c>
      <c r="X12" s="56">
        <v>38.067999999999998</v>
      </c>
      <c r="Y12" s="56">
        <v>39.006</v>
      </c>
      <c r="Z12" s="56">
        <v>44.265999999999998</v>
      </c>
      <c r="AA12" s="56">
        <v>40.121000000000002</v>
      </c>
      <c r="AB12" s="56">
        <v>34.829000000000001</v>
      </c>
      <c r="AC12" s="56">
        <v>42.438000000000002</v>
      </c>
      <c r="AD12" s="56">
        <v>52.817999999999998</v>
      </c>
      <c r="AE12" s="56">
        <v>45</v>
      </c>
      <c r="AF12" s="47"/>
      <c r="AG12" s="56">
        <v>45</v>
      </c>
      <c r="AH12" s="47"/>
      <c r="AI12" s="104"/>
      <c r="AJ12" s="47"/>
      <c r="AK12" s="47"/>
      <c r="AL12" s="47"/>
      <c r="AM12" s="47"/>
      <c r="AN12" s="47"/>
    </row>
    <row r="13" spans="1:40" ht="24" customHeight="1">
      <c r="A13" s="121" t="s">
        <v>109</v>
      </c>
      <c r="B13" s="47" t="s">
        <v>72</v>
      </c>
      <c r="C13" s="104" t="s">
        <v>110</v>
      </c>
      <c r="D13" s="122" t="s">
        <v>111</v>
      </c>
      <c r="E13" s="104" t="s">
        <v>46</v>
      </c>
      <c r="F13" s="47">
        <v>61.1</v>
      </c>
      <c r="G13" s="47">
        <v>65.2</v>
      </c>
      <c r="H13" s="47">
        <v>63.4</v>
      </c>
      <c r="I13" s="47">
        <v>69</v>
      </c>
      <c r="J13" s="47">
        <v>71.2</v>
      </c>
      <c r="K13" s="47">
        <v>70.2</v>
      </c>
      <c r="L13" s="47">
        <v>64.5</v>
      </c>
      <c r="M13" s="56">
        <v>62</v>
      </c>
      <c r="N13" s="56">
        <v>61.5</v>
      </c>
      <c r="O13" s="56">
        <v>66</v>
      </c>
      <c r="P13" s="56">
        <v>65</v>
      </c>
      <c r="Q13" s="56">
        <v>68.900000000000006</v>
      </c>
      <c r="R13" s="56">
        <v>65.599999999999994</v>
      </c>
      <c r="S13" s="56">
        <v>64.900000000000006</v>
      </c>
      <c r="T13" s="56">
        <v>60.7</v>
      </c>
      <c r="U13" s="56">
        <v>55</v>
      </c>
      <c r="V13" s="56">
        <v>53.1</v>
      </c>
      <c r="W13" s="56">
        <v>45.6</v>
      </c>
      <c r="X13" s="56">
        <v>41.4</v>
      </c>
      <c r="Y13" s="56">
        <v>39.200000000000003</v>
      </c>
      <c r="Z13" s="56">
        <v>48.8</v>
      </c>
      <c r="AA13" s="56">
        <v>49.7</v>
      </c>
      <c r="AB13" s="56">
        <v>50.3</v>
      </c>
      <c r="AC13" s="56">
        <v>46.9</v>
      </c>
      <c r="AD13" s="56">
        <v>45.9</v>
      </c>
      <c r="AE13" s="56">
        <v>46.4</v>
      </c>
      <c r="AF13" s="47"/>
      <c r="AG13" s="56">
        <v>46.4</v>
      </c>
      <c r="AH13" s="47"/>
      <c r="AI13" s="104"/>
      <c r="AJ13" s="47"/>
      <c r="AK13" s="47"/>
      <c r="AL13" s="47"/>
      <c r="AM13" s="47"/>
      <c r="AN13" s="47"/>
    </row>
    <row r="14" spans="1:40" ht="24" customHeight="1">
      <c r="A14" s="121" t="s">
        <v>109</v>
      </c>
      <c r="B14" s="47" t="s">
        <v>74</v>
      </c>
      <c r="C14" s="104" t="s">
        <v>110</v>
      </c>
      <c r="D14" s="122" t="s">
        <v>111</v>
      </c>
      <c r="E14" s="104" t="s">
        <v>46</v>
      </c>
      <c r="F14" s="47">
        <v>12.4</v>
      </c>
      <c r="G14" s="47">
        <v>14.1</v>
      </c>
      <c r="H14" s="47">
        <v>13.4</v>
      </c>
      <c r="I14" s="47">
        <v>14.8</v>
      </c>
      <c r="J14" s="47">
        <v>15.2</v>
      </c>
      <c r="K14" s="47">
        <v>12.4</v>
      </c>
      <c r="L14" s="47">
        <v>10.6</v>
      </c>
      <c r="M14" s="56">
        <v>8.9</v>
      </c>
      <c r="N14" s="56">
        <v>19.5</v>
      </c>
      <c r="O14" s="56">
        <v>38</v>
      </c>
      <c r="P14" s="56">
        <v>48.6</v>
      </c>
      <c r="Q14" s="56">
        <v>46.6</v>
      </c>
      <c r="R14" s="56">
        <v>44</v>
      </c>
      <c r="S14" s="56">
        <v>41.8</v>
      </c>
      <c r="T14" s="56">
        <v>43.1</v>
      </c>
      <c r="U14" s="56">
        <v>38.299999999999997</v>
      </c>
      <c r="V14" s="56">
        <v>41.7</v>
      </c>
      <c r="W14" s="56">
        <v>40.299999999999997</v>
      </c>
      <c r="X14" s="56">
        <v>38.299999999999997</v>
      </c>
      <c r="Y14" s="56">
        <v>37.9</v>
      </c>
      <c r="Z14" s="56">
        <v>44</v>
      </c>
      <c r="AA14" s="56">
        <v>45.9</v>
      </c>
      <c r="AB14" s="56">
        <v>44.4</v>
      </c>
      <c r="AC14" s="56">
        <v>44.4</v>
      </c>
      <c r="AD14" s="56">
        <v>46.2</v>
      </c>
      <c r="AE14" s="56">
        <v>46.9</v>
      </c>
      <c r="AF14" s="47"/>
      <c r="AG14" s="56">
        <v>46.9</v>
      </c>
      <c r="AH14" s="47"/>
      <c r="AI14" s="104"/>
      <c r="AJ14" s="47"/>
      <c r="AK14" s="47"/>
      <c r="AL14" s="47"/>
      <c r="AM14" s="47"/>
      <c r="AN14" s="47"/>
    </row>
    <row r="15" spans="1:40" ht="24" customHeight="1">
      <c r="A15" s="121" t="s">
        <v>109</v>
      </c>
      <c r="B15" s="47" t="s">
        <v>58</v>
      </c>
      <c r="C15" s="104" t="s">
        <v>110</v>
      </c>
      <c r="D15" s="122" t="s">
        <v>111</v>
      </c>
      <c r="E15" s="104" t="s">
        <v>46</v>
      </c>
      <c r="F15" s="47">
        <v>56.5</v>
      </c>
      <c r="G15" s="47">
        <v>58.1</v>
      </c>
      <c r="H15" s="47">
        <v>61.3</v>
      </c>
      <c r="I15" s="47">
        <v>64.599999999999994</v>
      </c>
      <c r="J15" s="47">
        <v>65.5</v>
      </c>
      <c r="K15" s="47">
        <v>64.099999999999994</v>
      </c>
      <c r="L15" s="47">
        <v>60</v>
      </c>
      <c r="M15" s="56">
        <v>55.7</v>
      </c>
      <c r="N15" s="56">
        <v>47.1</v>
      </c>
      <c r="O15" s="56">
        <v>57.6</v>
      </c>
      <c r="P15" s="56">
        <v>60.1</v>
      </c>
      <c r="Q15" s="56">
        <v>69.900000000000006</v>
      </c>
      <c r="R15" s="56">
        <v>84.4</v>
      </c>
      <c r="S15" s="56">
        <v>108.3</v>
      </c>
      <c r="T15" s="56">
        <v>113.5</v>
      </c>
      <c r="U15" s="56">
        <v>111.6</v>
      </c>
      <c r="V15" s="56">
        <v>106.9</v>
      </c>
      <c r="W15" s="56">
        <v>96.5</v>
      </c>
      <c r="X15" s="56">
        <v>100.7</v>
      </c>
      <c r="Y15" s="56">
        <v>92.3</v>
      </c>
      <c r="Z15" s="56">
        <v>113.6</v>
      </c>
      <c r="AA15" s="56">
        <v>96.5</v>
      </c>
      <c r="AB15" s="56">
        <v>80.099999999999994</v>
      </c>
      <c r="AC15" s="56">
        <v>71.099999999999994</v>
      </c>
      <c r="AD15" s="56">
        <v>62.7</v>
      </c>
      <c r="AE15" s="56">
        <v>55</v>
      </c>
      <c r="AF15" s="47"/>
      <c r="AG15" s="56">
        <v>55</v>
      </c>
      <c r="AH15" s="47"/>
      <c r="AI15" s="104"/>
      <c r="AJ15" s="47"/>
      <c r="AK15" s="47"/>
      <c r="AL15" s="47"/>
      <c r="AM15" s="47"/>
      <c r="AN15" s="47"/>
    </row>
    <row r="16" spans="1:40" ht="24" customHeight="1">
      <c r="A16" s="121" t="s">
        <v>112</v>
      </c>
      <c r="B16" s="47" t="s">
        <v>83</v>
      </c>
      <c r="C16" s="104" t="s">
        <v>110</v>
      </c>
      <c r="D16" s="122" t="s">
        <v>111</v>
      </c>
      <c r="E16" s="104" t="s">
        <v>46</v>
      </c>
      <c r="F16" s="47">
        <v>74.846999999999994</v>
      </c>
      <c r="G16" s="47">
        <v>82.495999999999995</v>
      </c>
      <c r="H16" s="47">
        <v>81.307000000000002</v>
      </c>
      <c r="I16" s="47">
        <v>84.072000000000003</v>
      </c>
      <c r="J16" s="47">
        <v>80.058999999999997</v>
      </c>
      <c r="K16" s="47">
        <v>67.751000000000005</v>
      </c>
      <c r="L16" s="47">
        <v>69.825999999999993</v>
      </c>
      <c r="M16" s="56">
        <v>67.445999999999998</v>
      </c>
      <c r="N16" s="56">
        <v>109.309</v>
      </c>
      <c r="O16" s="56">
        <v>128.20699999999999</v>
      </c>
      <c r="P16" s="56">
        <v>131.501</v>
      </c>
      <c r="Q16" s="56">
        <v>136.62899999999999</v>
      </c>
      <c r="R16" s="56">
        <v>132.202</v>
      </c>
      <c r="S16" s="56">
        <v>121.065</v>
      </c>
      <c r="T16" s="56">
        <v>114.121</v>
      </c>
      <c r="U16" s="56">
        <v>96.314999999999998</v>
      </c>
      <c r="V16" s="56">
        <v>81.334999999999994</v>
      </c>
      <c r="W16" s="56">
        <v>70.792000000000002</v>
      </c>
      <c r="X16" s="56">
        <v>62.259</v>
      </c>
      <c r="Y16" s="56">
        <v>65.718000000000004</v>
      </c>
      <c r="Z16" s="56">
        <v>76.087999999999994</v>
      </c>
      <c r="AA16" s="56">
        <v>73.588999999999999</v>
      </c>
      <c r="AB16" s="56">
        <v>66.430999999999997</v>
      </c>
      <c r="AC16" s="56">
        <v>61.518999999999998</v>
      </c>
      <c r="AD16" s="56">
        <v>60.448999999999998</v>
      </c>
      <c r="AE16" s="56">
        <v>56.106000000000002</v>
      </c>
      <c r="AF16" s="47"/>
      <c r="AG16" s="56">
        <v>56.106000000000002</v>
      </c>
      <c r="AH16" s="47"/>
      <c r="AI16" s="104"/>
      <c r="AJ16" s="47"/>
      <c r="AK16" s="47"/>
      <c r="AL16" s="47"/>
      <c r="AM16" s="47"/>
      <c r="AN16" s="47"/>
    </row>
    <row r="17" spans="1:40" ht="24" customHeight="1">
      <c r="A17" s="121" t="s">
        <v>109</v>
      </c>
      <c r="B17" s="47" t="s">
        <v>77</v>
      </c>
      <c r="C17" s="104" t="s">
        <v>110</v>
      </c>
      <c r="D17" s="122" t="s">
        <v>111</v>
      </c>
      <c r="E17" s="104" t="s">
        <v>46</v>
      </c>
      <c r="F17" s="47">
        <v>35.4</v>
      </c>
      <c r="G17" s="47">
        <v>36.6</v>
      </c>
      <c r="H17" s="47">
        <v>36.5</v>
      </c>
      <c r="I17" s="47">
        <v>37.799999999999997</v>
      </c>
      <c r="J17" s="47">
        <v>40</v>
      </c>
      <c r="K17" s="47">
        <v>40.9</v>
      </c>
      <c r="L17" s="47">
        <v>38.4</v>
      </c>
      <c r="M17" s="56">
        <v>37.1</v>
      </c>
      <c r="N17" s="56">
        <v>38.9</v>
      </c>
      <c r="O17" s="56">
        <v>47.9</v>
      </c>
      <c r="P17" s="56">
        <v>56.8</v>
      </c>
      <c r="Q17" s="56">
        <v>63.1</v>
      </c>
      <c r="R17" s="56">
        <v>68.900000000000006</v>
      </c>
      <c r="S17" s="56">
        <v>79.5</v>
      </c>
      <c r="T17" s="56">
        <v>83.2</v>
      </c>
      <c r="U17" s="56">
        <v>82.8</v>
      </c>
      <c r="V17" s="56">
        <v>79.3</v>
      </c>
      <c r="W17" s="56">
        <v>76.2</v>
      </c>
      <c r="X17" s="56">
        <v>72.8</v>
      </c>
      <c r="Y17" s="56">
        <v>70.900000000000006</v>
      </c>
      <c r="Z17" s="56">
        <v>86.5</v>
      </c>
      <c r="AA17" s="56">
        <v>78.2</v>
      </c>
      <c r="AB17" s="56">
        <v>68.5</v>
      </c>
      <c r="AC17" s="56">
        <v>60.9</v>
      </c>
      <c r="AD17" s="56">
        <v>57.4</v>
      </c>
      <c r="AE17" s="56">
        <v>56.3</v>
      </c>
      <c r="AF17" s="47"/>
      <c r="AG17" s="56">
        <v>56.3</v>
      </c>
      <c r="AH17" s="47"/>
      <c r="AI17" s="104"/>
      <c r="AJ17" s="47"/>
      <c r="AK17" s="47"/>
      <c r="AL17" s="47"/>
      <c r="AM17" s="47"/>
      <c r="AN17" s="47"/>
    </row>
    <row r="18" spans="1:40" ht="24" customHeight="1">
      <c r="A18" s="121" t="s">
        <v>109</v>
      </c>
      <c r="B18" s="47" t="s">
        <v>90</v>
      </c>
      <c r="C18" s="104" t="s">
        <v>110</v>
      </c>
      <c r="D18" s="122" t="s">
        <v>111</v>
      </c>
      <c r="E18" s="104" t="s">
        <v>46</v>
      </c>
      <c r="F18" s="47">
        <v>22.5</v>
      </c>
      <c r="G18" s="47">
        <v>25.9</v>
      </c>
      <c r="H18" s="47">
        <v>24.8</v>
      </c>
      <c r="I18" s="47">
        <v>22.1</v>
      </c>
      <c r="J18" s="47">
        <v>18.899999999999999</v>
      </c>
      <c r="K18" s="47">
        <v>15.9</v>
      </c>
      <c r="L18" s="47">
        <v>12.4</v>
      </c>
      <c r="M18" s="56">
        <v>11.9</v>
      </c>
      <c r="N18" s="56">
        <v>12.3</v>
      </c>
      <c r="O18" s="56">
        <v>21.8</v>
      </c>
      <c r="P18" s="56">
        <v>29</v>
      </c>
      <c r="Q18" s="56">
        <v>32.299999999999997</v>
      </c>
      <c r="R18" s="56">
        <v>35.4</v>
      </c>
      <c r="S18" s="56">
        <v>37.799999999999997</v>
      </c>
      <c r="T18" s="56">
        <v>39.1</v>
      </c>
      <c r="U18" s="56">
        <v>37.700000000000003</v>
      </c>
      <c r="V18" s="56">
        <v>37.799999999999997</v>
      </c>
      <c r="W18" s="56">
        <v>35.299999999999997</v>
      </c>
      <c r="X18" s="56">
        <v>34.6</v>
      </c>
      <c r="Y18" s="56">
        <v>35.200000000000003</v>
      </c>
      <c r="Z18" s="56">
        <v>46.9</v>
      </c>
      <c r="AA18" s="56">
        <v>48.6</v>
      </c>
      <c r="AB18" s="56">
        <v>48.1</v>
      </c>
      <c r="AC18" s="56">
        <v>49.3</v>
      </c>
      <c r="AD18" s="56">
        <v>54.8</v>
      </c>
      <c r="AE18" s="56">
        <v>59.3</v>
      </c>
      <c r="AF18" s="47"/>
      <c r="AG18" s="56">
        <v>59.3</v>
      </c>
      <c r="AH18" s="47"/>
      <c r="AI18" s="104"/>
      <c r="AJ18" s="47"/>
      <c r="AK18" s="47"/>
      <c r="AL18" s="47"/>
      <c r="AM18" s="47"/>
      <c r="AN18" s="47"/>
    </row>
    <row r="19" spans="1:40" ht="24" customHeight="1">
      <c r="A19" s="121" t="s">
        <v>109</v>
      </c>
      <c r="B19" s="47" t="s">
        <v>89</v>
      </c>
      <c r="C19" s="104" t="s">
        <v>110</v>
      </c>
      <c r="D19" s="122" t="s">
        <v>111</v>
      </c>
      <c r="E19" s="104" t="s">
        <v>46</v>
      </c>
      <c r="F19" s="47">
        <v>36.200000000000003</v>
      </c>
      <c r="G19" s="47">
        <v>37.1</v>
      </c>
      <c r="H19" s="47">
        <v>41.6</v>
      </c>
      <c r="I19" s="47">
        <v>46.4</v>
      </c>
      <c r="J19" s="47">
        <v>44.9</v>
      </c>
      <c r="K19" s="47">
        <v>46.5</v>
      </c>
      <c r="L19" s="47">
        <v>47.1</v>
      </c>
      <c r="M19" s="56">
        <v>44.4</v>
      </c>
      <c r="N19" s="56">
        <v>46.6</v>
      </c>
      <c r="O19" s="56">
        <v>49.7</v>
      </c>
      <c r="P19" s="56">
        <v>53.7</v>
      </c>
      <c r="Q19" s="56">
        <v>54.8</v>
      </c>
      <c r="R19" s="56">
        <v>54.5</v>
      </c>
      <c r="S19" s="56">
        <v>56.9</v>
      </c>
      <c r="T19" s="56">
        <v>51.1</v>
      </c>
      <c r="U19" s="56">
        <v>51.1</v>
      </c>
      <c r="V19" s="56">
        <v>54.1</v>
      </c>
      <c r="W19" s="56">
        <v>50.4</v>
      </c>
      <c r="X19" s="56">
        <v>48.2</v>
      </c>
      <c r="Y19" s="56">
        <v>45.2</v>
      </c>
      <c r="Z19" s="56">
        <v>56.6</v>
      </c>
      <c r="AA19" s="56">
        <v>53</v>
      </c>
      <c r="AB19" s="56">
        <v>48.8</v>
      </c>
      <c r="AC19" s="56">
        <v>49.5</v>
      </c>
      <c r="AD19" s="56">
        <v>54.8</v>
      </c>
      <c r="AE19" s="56">
        <v>59.7</v>
      </c>
      <c r="AF19" s="47"/>
      <c r="AG19" s="56">
        <v>59.7</v>
      </c>
      <c r="AH19" s="47"/>
      <c r="AI19" s="104"/>
      <c r="AJ19" s="47"/>
      <c r="AK19" s="47"/>
      <c r="AL19" s="47"/>
      <c r="AM19" s="47"/>
      <c r="AN19" s="47"/>
    </row>
    <row r="20" spans="1:40" ht="24" customHeight="1">
      <c r="A20" s="121" t="s">
        <v>109</v>
      </c>
      <c r="B20" s="47" t="s">
        <v>85</v>
      </c>
      <c r="C20" s="104" t="s">
        <v>110</v>
      </c>
      <c r="D20" s="122" t="s">
        <v>111</v>
      </c>
      <c r="E20" s="104" t="s">
        <v>46</v>
      </c>
      <c r="F20" s="47">
        <v>50.6</v>
      </c>
      <c r="G20" s="47">
        <v>51.4</v>
      </c>
      <c r="H20" s="47">
        <v>45.6</v>
      </c>
      <c r="I20" s="47">
        <v>43.6</v>
      </c>
      <c r="J20" s="47">
        <v>42</v>
      </c>
      <c r="K20" s="47">
        <v>35</v>
      </c>
      <c r="L20" s="47">
        <v>31.5</v>
      </c>
      <c r="M20" s="47">
        <v>30.4</v>
      </c>
      <c r="N20" s="47">
        <v>28.6</v>
      </c>
      <c r="O20" s="47">
        <v>36.4</v>
      </c>
      <c r="P20" s="47">
        <v>40.700000000000003</v>
      </c>
      <c r="Q20" s="47">
        <v>43.3</v>
      </c>
      <c r="R20" s="47">
        <v>51.7</v>
      </c>
      <c r="S20" s="47">
        <v>54.6</v>
      </c>
      <c r="T20" s="47">
        <v>53.4</v>
      </c>
      <c r="U20" s="47">
        <v>51.6</v>
      </c>
      <c r="V20" s="47">
        <v>52.1</v>
      </c>
      <c r="W20" s="47">
        <v>51.4</v>
      </c>
      <c r="X20" s="47">
        <v>49.3</v>
      </c>
      <c r="Y20" s="47">
        <v>48</v>
      </c>
      <c r="Z20" s="47">
        <v>58.4</v>
      </c>
      <c r="AA20" s="47">
        <v>60.2</v>
      </c>
      <c r="AB20" s="47">
        <v>57.8</v>
      </c>
      <c r="AC20" s="47">
        <v>55.8</v>
      </c>
      <c r="AD20" s="47">
        <v>59.7</v>
      </c>
      <c r="AE20" s="47">
        <v>61.4</v>
      </c>
      <c r="AF20" s="47"/>
      <c r="AG20" s="47">
        <v>61.4</v>
      </c>
      <c r="AH20" s="47"/>
      <c r="AI20" s="104"/>
      <c r="AJ20" s="47"/>
      <c r="AK20" s="47"/>
      <c r="AL20" s="47"/>
      <c r="AM20" s="47"/>
      <c r="AN20" s="47"/>
    </row>
    <row r="21" spans="1:40" ht="24" customHeight="1">
      <c r="A21" s="121" t="s">
        <v>109</v>
      </c>
      <c r="B21" s="47" t="s">
        <v>76</v>
      </c>
      <c r="C21" s="104" t="s">
        <v>110</v>
      </c>
      <c r="D21" s="122" t="s">
        <v>111</v>
      </c>
      <c r="E21" s="104" t="s">
        <v>46</v>
      </c>
      <c r="F21" s="47">
        <v>59.2</v>
      </c>
      <c r="G21" s="47">
        <v>58.1</v>
      </c>
      <c r="H21" s="47">
        <v>59.8</v>
      </c>
      <c r="I21" s="47">
        <v>63.3</v>
      </c>
      <c r="J21" s="47">
        <v>65</v>
      </c>
      <c r="K21" s="47">
        <v>67.099999999999994</v>
      </c>
      <c r="L21" s="47">
        <v>66.400000000000006</v>
      </c>
      <c r="M21" s="56">
        <v>63.7</v>
      </c>
      <c r="N21" s="56">
        <v>65.2</v>
      </c>
      <c r="O21" s="56">
        <v>72.400000000000006</v>
      </c>
      <c r="P21" s="56">
        <v>81</v>
      </c>
      <c r="Q21" s="56">
        <v>78.5</v>
      </c>
      <c r="R21" s="56">
        <v>79.8</v>
      </c>
      <c r="S21" s="56">
        <v>77.5</v>
      </c>
      <c r="T21" s="56">
        <v>74.5</v>
      </c>
      <c r="U21" s="56">
        <v>71.2</v>
      </c>
      <c r="V21" s="56">
        <v>68.3</v>
      </c>
      <c r="W21" s="56">
        <v>64</v>
      </c>
      <c r="X21" s="56">
        <v>60.8</v>
      </c>
      <c r="Y21" s="56">
        <v>58.7</v>
      </c>
      <c r="Z21" s="56">
        <v>68</v>
      </c>
      <c r="AA21" s="56">
        <v>67.900000000000006</v>
      </c>
      <c r="AB21" s="56">
        <v>64.400000000000006</v>
      </c>
      <c r="AC21" s="56">
        <v>62.3</v>
      </c>
      <c r="AD21" s="56">
        <v>62.2</v>
      </c>
      <c r="AE21" s="56">
        <v>63.5</v>
      </c>
      <c r="AF21" s="47"/>
      <c r="AG21" s="56">
        <v>63.5</v>
      </c>
      <c r="AH21" s="47"/>
      <c r="AI21" s="104"/>
      <c r="AJ21" s="47"/>
      <c r="AK21" s="47"/>
      <c r="AL21" s="47"/>
      <c r="AM21" s="47"/>
      <c r="AN21" s="47"/>
    </row>
    <row r="22" spans="1:40" ht="24" customHeight="1">
      <c r="A22" s="121" t="s">
        <v>109</v>
      </c>
      <c r="B22" s="47" t="s">
        <v>75</v>
      </c>
      <c r="C22" s="104" t="s">
        <v>110</v>
      </c>
      <c r="D22" s="122" t="s">
        <v>111</v>
      </c>
      <c r="E22" s="104" t="s">
        <v>46</v>
      </c>
      <c r="F22" s="47">
        <v>26.1</v>
      </c>
      <c r="G22" s="47">
        <v>26.3</v>
      </c>
      <c r="H22" s="47">
        <v>27.7</v>
      </c>
      <c r="I22" s="47">
        <v>27</v>
      </c>
      <c r="J22" s="47">
        <v>27.1</v>
      </c>
      <c r="K22" s="47">
        <v>26.6</v>
      </c>
      <c r="L22" s="47">
        <v>26.2</v>
      </c>
      <c r="M22" s="56">
        <v>22.9</v>
      </c>
      <c r="N22" s="56">
        <v>21.9</v>
      </c>
      <c r="O22" s="56">
        <v>34.9</v>
      </c>
      <c r="P22" s="56">
        <v>38.6</v>
      </c>
      <c r="Q22" s="56">
        <v>46.8</v>
      </c>
      <c r="R22" s="56">
        <v>54.1</v>
      </c>
      <c r="S22" s="56">
        <v>70.8</v>
      </c>
      <c r="T22" s="56">
        <v>81.099999999999994</v>
      </c>
      <c r="U22" s="56">
        <v>83.4</v>
      </c>
      <c r="V22" s="56">
        <v>79.400000000000006</v>
      </c>
      <c r="W22" s="56">
        <v>74.900000000000006</v>
      </c>
      <c r="X22" s="56">
        <v>71</v>
      </c>
      <c r="Y22" s="56">
        <v>66</v>
      </c>
      <c r="Z22" s="56">
        <v>80.2</v>
      </c>
      <c r="AA22" s="56">
        <v>74.8</v>
      </c>
      <c r="AB22" s="56">
        <v>72.8</v>
      </c>
      <c r="AC22" s="56">
        <v>68.3</v>
      </c>
      <c r="AD22" s="56">
        <v>66.400000000000006</v>
      </c>
      <c r="AE22" s="56">
        <v>65.7</v>
      </c>
      <c r="AF22" s="47"/>
      <c r="AG22" s="56">
        <v>65.7</v>
      </c>
      <c r="AH22" s="47"/>
      <c r="AI22" s="104"/>
      <c r="AJ22" s="47"/>
      <c r="AK22" s="47"/>
      <c r="AL22" s="47"/>
      <c r="AM22" s="47"/>
      <c r="AN22" s="47"/>
    </row>
    <row r="23" spans="1:40" ht="24" customHeight="1">
      <c r="A23" s="121" t="s">
        <v>109</v>
      </c>
      <c r="B23" s="47" t="s">
        <v>86</v>
      </c>
      <c r="C23" s="104" t="s">
        <v>110</v>
      </c>
      <c r="D23" s="122" t="s">
        <v>111</v>
      </c>
      <c r="E23" s="104" t="s">
        <v>46</v>
      </c>
      <c r="F23" s="47">
        <v>55.6</v>
      </c>
      <c r="G23" s="47">
        <v>52.2</v>
      </c>
      <c r="H23" s="47">
        <v>55.6</v>
      </c>
      <c r="I23" s="47">
        <v>58.2</v>
      </c>
      <c r="J23" s="47">
        <v>58.9</v>
      </c>
      <c r="K23" s="47">
        <v>60.6</v>
      </c>
      <c r="L23" s="47">
        <v>64.5</v>
      </c>
      <c r="M23" s="56">
        <v>65.599999999999994</v>
      </c>
      <c r="N23" s="56">
        <v>71.8</v>
      </c>
      <c r="O23" s="56">
        <v>78.2</v>
      </c>
      <c r="P23" s="56">
        <v>80.2</v>
      </c>
      <c r="Q23" s="56">
        <v>80.5</v>
      </c>
      <c r="R23" s="56">
        <v>78.400000000000006</v>
      </c>
      <c r="S23" s="56">
        <v>77.2</v>
      </c>
      <c r="T23" s="56">
        <v>76.5</v>
      </c>
      <c r="U23" s="56">
        <v>75.7</v>
      </c>
      <c r="V23" s="56">
        <v>74.599999999999994</v>
      </c>
      <c r="W23" s="56">
        <v>72</v>
      </c>
      <c r="X23" s="56">
        <v>68.8</v>
      </c>
      <c r="Y23" s="56">
        <v>65</v>
      </c>
      <c r="Z23" s="56">
        <v>78.7</v>
      </c>
      <c r="AA23" s="56">
        <v>76.2</v>
      </c>
      <c r="AB23" s="56">
        <v>74.099999999999994</v>
      </c>
      <c r="AC23" s="56">
        <v>73.3</v>
      </c>
      <c r="AD23" s="56">
        <v>73.5</v>
      </c>
      <c r="AE23" s="56">
        <v>74.599999999999994</v>
      </c>
      <c r="AF23" s="47"/>
      <c r="AG23" s="56">
        <v>74.599999999999994</v>
      </c>
      <c r="AH23" s="47"/>
      <c r="AI23" s="104"/>
      <c r="AJ23" s="47"/>
      <c r="AK23" s="47"/>
      <c r="AL23" s="47"/>
      <c r="AM23" s="47"/>
      <c r="AN23" s="47"/>
    </row>
    <row r="24" spans="1:40" ht="24" customHeight="1">
      <c r="A24" s="121" t="s">
        <v>109</v>
      </c>
      <c r="B24" s="47" t="s">
        <v>84</v>
      </c>
      <c r="C24" s="104" t="s">
        <v>110</v>
      </c>
      <c r="D24" s="122" t="s">
        <v>111</v>
      </c>
      <c r="E24" s="104" t="s">
        <v>46</v>
      </c>
      <c r="F24" s="47">
        <v>66.599999999999994</v>
      </c>
      <c r="G24" s="47">
        <v>67.2</v>
      </c>
      <c r="H24" s="47">
        <v>67.400000000000006</v>
      </c>
      <c r="I24" s="47">
        <v>66.400000000000006</v>
      </c>
      <c r="J24" s="47">
        <v>65.900000000000006</v>
      </c>
      <c r="K24" s="47">
        <v>69.400000000000006</v>
      </c>
      <c r="L24" s="47">
        <v>68.2</v>
      </c>
      <c r="M24" s="56">
        <v>65.8</v>
      </c>
      <c r="N24" s="56">
        <v>69.5</v>
      </c>
      <c r="O24" s="56">
        <v>80.8</v>
      </c>
      <c r="P24" s="56">
        <v>83.7</v>
      </c>
      <c r="Q24" s="56">
        <v>83.4</v>
      </c>
      <c r="R24" s="56">
        <v>82.9</v>
      </c>
      <c r="S24" s="56">
        <v>82.4</v>
      </c>
      <c r="T24" s="56">
        <v>85.2</v>
      </c>
      <c r="U24" s="56">
        <v>85.6</v>
      </c>
      <c r="V24" s="56">
        <v>83.4</v>
      </c>
      <c r="W24" s="56">
        <v>79.099999999999994</v>
      </c>
      <c r="X24" s="56">
        <v>74.599999999999994</v>
      </c>
      <c r="Y24" s="56">
        <v>71</v>
      </c>
      <c r="Z24" s="56">
        <v>83.2</v>
      </c>
      <c r="AA24" s="56">
        <v>82.4</v>
      </c>
      <c r="AB24" s="56">
        <v>78.099999999999994</v>
      </c>
      <c r="AC24" s="56">
        <v>77.8</v>
      </c>
      <c r="AD24" s="56">
        <v>80</v>
      </c>
      <c r="AE24" s="56">
        <v>81.5</v>
      </c>
      <c r="AF24" s="47"/>
      <c r="AG24" s="56">
        <v>81.5</v>
      </c>
      <c r="AH24" s="47"/>
      <c r="AI24" s="104"/>
      <c r="AJ24" s="47"/>
      <c r="AK24" s="47"/>
      <c r="AL24" s="47"/>
      <c r="AM24" s="47"/>
      <c r="AN24" s="47"/>
    </row>
    <row r="25" spans="1:40" ht="24" customHeight="1">
      <c r="A25" s="121" t="s">
        <v>109</v>
      </c>
      <c r="B25" s="102" t="s">
        <v>113</v>
      </c>
      <c r="C25" s="104" t="s">
        <v>110</v>
      </c>
      <c r="D25" s="123" t="s">
        <v>111</v>
      </c>
      <c r="E25" s="104" t="s">
        <v>46</v>
      </c>
      <c r="F25" s="102">
        <v>66.599999999999994</v>
      </c>
      <c r="G25" s="102">
        <v>65.8</v>
      </c>
      <c r="H25" s="102">
        <v>65.599999999999994</v>
      </c>
      <c r="I25" s="102">
        <v>66.8</v>
      </c>
      <c r="J25" s="102">
        <v>67.099999999999994</v>
      </c>
      <c r="K25" s="102">
        <v>67.2</v>
      </c>
      <c r="L25" s="102">
        <v>65</v>
      </c>
      <c r="M25" s="102">
        <v>62.4</v>
      </c>
      <c r="N25" s="102">
        <v>65.099999999999994</v>
      </c>
      <c r="O25" s="102">
        <v>75.7</v>
      </c>
      <c r="P25" s="102">
        <v>80.400000000000006</v>
      </c>
      <c r="Q25" s="102">
        <v>81.7</v>
      </c>
      <c r="R25" s="102">
        <v>85</v>
      </c>
      <c r="S25" s="102">
        <v>86.8</v>
      </c>
      <c r="T25" s="102">
        <v>86.9</v>
      </c>
      <c r="U25" s="102">
        <v>85.1</v>
      </c>
      <c r="V25" s="102">
        <v>84.1</v>
      </c>
      <c r="W25" s="102">
        <v>81.5</v>
      </c>
      <c r="X25" s="102">
        <v>79.5</v>
      </c>
      <c r="Y25" s="102">
        <v>77.5</v>
      </c>
      <c r="Z25" s="102">
        <v>89.5</v>
      </c>
      <c r="AA25" s="102">
        <v>86.7</v>
      </c>
      <c r="AB25" s="102">
        <v>82.4</v>
      </c>
      <c r="AC25" s="102">
        <v>80.5</v>
      </c>
      <c r="AD25" s="102">
        <v>80.7</v>
      </c>
      <c r="AE25" s="102">
        <v>81.7</v>
      </c>
      <c r="AF25" s="102"/>
      <c r="AG25" s="102">
        <v>81.7</v>
      </c>
      <c r="AH25" s="102"/>
      <c r="AI25" s="104"/>
      <c r="AJ25" s="102"/>
      <c r="AK25" s="102"/>
      <c r="AL25" s="102"/>
      <c r="AM25" s="102"/>
      <c r="AN25" s="102"/>
    </row>
    <row r="26" spans="1:40" ht="24" customHeight="1">
      <c r="A26" s="121" t="s">
        <v>109</v>
      </c>
      <c r="B26" s="47" t="s">
        <v>80</v>
      </c>
      <c r="C26" s="104" t="s">
        <v>110</v>
      </c>
      <c r="D26" s="122" t="s">
        <v>111</v>
      </c>
      <c r="E26" s="104" t="s">
        <v>46</v>
      </c>
      <c r="F26" s="47">
        <v>45.1</v>
      </c>
      <c r="G26" s="47">
        <v>43.4</v>
      </c>
      <c r="H26" s="47">
        <v>42.6</v>
      </c>
      <c r="I26" s="47">
        <v>45.2</v>
      </c>
      <c r="J26" s="47">
        <v>44.9</v>
      </c>
      <c r="K26" s="47">
        <v>42.1</v>
      </c>
      <c r="L26" s="47">
        <v>40.200000000000003</v>
      </c>
      <c r="M26" s="56">
        <v>36</v>
      </c>
      <c r="N26" s="56">
        <v>34.700000000000003</v>
      </c>
      <c r="O26" s="56">
        <v>44.1</v>
      </c>
      <c r="P26" s="56">
        <v>50.1</v>
      </c>
      <c r="Q26" s="56">
        <v>52</v>
      </c>
      <c r="R26" s="56">
        <v>57.9</v>
      </c>
      <c r="S26" s="56">
        <v>60.8</v>
      </c>
      <c r="T26" s="56">
        <v>64.8</v>
      </c>
      <c r="U26" s="56">
        <v>68.8</v>
      </c>
      <c r="V26" s="56">
        <v>68.599999999999994</v>
      </c>
      <c r="W26" s="56">
        <v>66.599999999999994</v>
      </c>
      <c r="X26" s="56">
        <v>65.400000000000006</v>
      </c>
      <c r="Y26" s="56">
        <v>65.3</v>
      </c>
      <c r="Z26" s="56">
        <v>75.3</v>
      </c>
      <c r="AA26" s="56">
        <v>73.099999999999994</v>
      </c>
      <c r="AB26" s="56">
        <v>74</v>
      </c>
      <c r="AC26" s="56">
        <v>77</v>
      </c>
      <c r="AD26" s="56">
        <v>82.4</v>
      </c>
      <c r="AE26" s="56">
        <v>88.5</v>
      </c>
      <c r="AF26" s="47"/>
      <c r="AG26" s="56">
        <v>88.5</v>
      </c>
      <c r="AH26" s="47"/>
      <c r="AI26" s="104"/>
      <c r="AJ26" s="47"/>
      <c r="AK26" s="47"/>
      <c r="AL26" s="47"/>
      <c r="AM26" s="47"/>
      <c r="AN26" s="47"/>
    </row>
    <row r="27" spans="1:40" ht="24" customHeight="1">
      <c r="A27" s="121" t="s">
        <v>109</v>
      </c>
      <c r="B27" s="47" t="s">
        <v>62</v>
      </c>
      <c r="C27" s="104" t="s">
        <v>110</v>
      </c>
      <c r="D27" s="122" t="s">
        <v>111</v>
      </c>
      <c r="E27" s="104" t="s">
        <v>46</v>
      </c>
      <c r="F27" s="47">
        <v>54.2</v>
      </c>
      <c r="G27" s="47">
        <v>57.4</v>
      </c>
      <c r="H27" s="47">
        <v>60</v>
      </c>
      <c r="I27" s="47">
        <v>63.9</v>
      </c>
      <c r="J27" s="47">
        <v>67.099999999999994</v>
      </c>
      <c r="K27" s="47">
        <v>72.2</v>
      </c>
      <c r="L27" s="47">
        <v>73.7</v>
      </c>
      <c r="M27" s="56">
        <v>72.7</v>
      </c>
      <c r="N27" s="56">
        <v>75.5</v>
      </c>
      <c r="O27" s="56">
        <v>87.6</v>
      </c>
      <c r="P27" s="56">
        <v>99.9</v>
      </c>
      <c r="Q27" s="56">
        <v>114</v>
      </c>
      <c r="R27" s="56">
        <v>128.6</v>
      </c>
      <c r="S27" s="56">
        <v>130.80000000000001</v>
      </c>
      <c r="T27" s="56">
        <v>132.5</v>
      </c>
      <c r="U27" s="56">
        <v>131</v>
      </c>
      <c r="V27" s="56">
        <v>131.19999999999999</v>
      </c>
      <c r="W27" s="56">
        <v>126</v>
      </c>
      <c r="X27" s="56">
        <v>121.1</v>
      </c>
      <c r="Y27" s="56">
        <v>116.1</v>
      </c>
      <c r="Z27" s="56">
        <v>134.1</v>
      </c>
      <c r="AA27" s="56">
        <v>123.9</v>
      </c>
      <c r="AB27" s="56">
        <v>111.2</v>
      </c>
      <c r="AC27" s="56">
        <v>96.9</v>
      </c>
      <c r="AD27" s="56">
        <v>93.5</v>
      </c>
      <c r="AE27" s="56">
        <v>89.7</v>
      </c>
      <c r="AF27" s="47"/>
      <c r="AG27" s="56">
        <v>89.7</v>
      </c>
      <c r="AH27" s="47"/>
      <c r="AI27" s="104"/>
      <c r="AJ27" s="47"/>
      <c r="AK27" s="47"/>
      <c r="AL27" s="47"/>
      <c r="AM27" s="47"/>
      <c r="AN27" s="47"/>
    </row>
    <row r="28" spans="1:40" ht="24" customHeight="1">
      <c r="A28" s="121" t="s">
        <v>109</v>
      </c>
      <c r="B28" s="47" t="s">
        <v>73</v>
      </c>
      <c r="C28" s="104" t="s">
        <v>110</v>
      </c>
      <c r="D28" s="122" t="s">
        <v>111</v>
      </c>
      <c r="E28" s="104" t="s">
        <v>46</v>
      </c>
      <c r="F28" s="47">
        <v>57.8</v>
      </c>
      <c r="G28" s="47">
        <v>54.1</v>
      </c>
      <c r="H28" s="47">
        <v>51.2</v>
      </c>
      <c r="I28" s="47">
        <v>47.7</v>
      </c>
      <c r="J28" s="47">
        <v>45.3</v>
      </c>
      <c r="K28" s="47">
        <v>42.4</v>
      </c>
      <c r="L28" s="47">
        <v>39</v>
      </c>
      <c r="M28" s="56">
        <v>35.700000000000003</v>
      </c>
      <c r="N28" s="56">
        <v>39.6</v>
      </c>
      <c r="O28" s="56">
        <v>53.1</v>
      </c>
      <c r="P28" s="56">
        <v>60.3</v>
      </c>
      <c r="Q28" s="56">
        <v>69.5</v>
      </c>
      <c r="R28" s="56">
        <v>89.6</v>
      </c>
      <c r="S28" s="56">
        <v>100</v>
      </c>
      <c r="T28" s="56">
        <v>104.4</v>
      </c>
      <c r="U28" s="56">
        <v>102.5</v>
      </c>
      <c r="V28" s="56">
        <v>102</v>
      </c>
      <c r="W28" s="56">
        <v>101.2</v>
      </c>
      <c r="X28" s="56">
        <v>99.8</v>
      </c>
      <c r="Y28" s="56">
        <v>97.7</v>
      </c>
      <c r="Z28" s="56">
        <v>119.3</v>
      </c>
      <c r="AA28" s="56">
        <v>115.7</v>
      </c>
      <c r="AB28" s="56">
        <v>109.3</v>
      </c>
      <c r="AC28" s="56">
        <v>105.2</v>
      </c>
      <c r="AD28" s="56">
        <v>101.6</v>
      </c>
      <c r="AE28" s="56">
        <v>100.7</v>
      </c>
      <c r="AF28" s="47"/>
      <c r="AG28" s="56">
        <v>100.7</v>
      </c>
      <c r="AH28" s="47"/>
      <c r="AI28" s="104"/>
      <c r="AJ28" s="47"/>
      <c r="AK28" s="47"/>
      <c r="AL28" s="47"/>
      <c r="AM28" s="47"/>
      <c r="AN28" s="47"/>
    </row>
    <row r="29" spans="1:40" ht="24" customHeight="1">
      <c r="A29" s="121" t="s">
        <v>112</v>
      </c>
      <c r="B29" s="59" t="s">
        <v>410</v>
      </c>
      <c r="C29" s="104" t="s">
        <v>110</v>
      </c>
      <c r="D29" s="122" t="s">
        <v>111</v>
      </c>
      <c r="E29" s="104" t="s">
        <v>46</v>
      </c>
      <c r="F29" s="102">
        <v>37.548999999999999</v>
      </c>
      <c r="G29" s="102">
        <v>34.823999999999998</v>
      </c>
      <c r="H29" s="102">
        <v>35.338999999999999</v>
      </c>
      <c r="I29" s="102">
        <v>36.642000000000003</v>
      </c>
      <c r="J29" s="102">
        <v>39.665999999999997</v>
      </c>
      <c r="K29" s="102">
        <v>40.869</v>
      </c>
      <c r="L29" s="102">
        <v>41.886000000000003</v>
      </c>
      <c r="M29" s="56">
        <v>42.976999999999997</v>
      </c>
      <c r="N29" s="56">
        <v>50.554000000000002</v>
      </c>
      <c r="O29" s="56">
        <v>64.474000000000004</v>
      </c>
      <c r="P29" s="56">
        <v>75.518000000000001</v>
      </c>
      <c r="Q29" s="56">
        <v>81.066000000000003</v>
      </c>
      <c r="R29" s="56">
        <v>84.09</v>
      </c>
      <c r="S29" s="56">
        <v>84.947999999999993</v>
      </c>
      <c r="T29" s="56">
        <v>86.510999999999996</v>
      </c>
      <c r="U29" s="56">
        <v>87.34</v>
      </c>
      <c r="V29" s="56">
        <v>87.251000000000005</v>
      </c>
      <c r="W29" s="56">
        <v>86.117000000000004</v>
      </c>
      <c r="X29" s="56">
        <v>85.584000000000003</v>
      </c>
      <c r="Y29" s="56">
        <v>84.936999999999998</v>
      </c>
      <c r="Z29" s="56">
        <v>104.78700000000001</v>
      </c>
      <c r="AA29" s="56">
        <v>103.447</v>
      </c>
      <c r="AB29" s="56">
        <v>97.510999999999996</v>
      </c>
      <c r="AC29" s="56">
        <v>98.869</v>
      </c>
      <c r="AD29" s="56">
        <v>99.900999999999996</v>
      </c>
      <c r="AE29" s="56">
        <v>102.316</v>
      </c>
      <c r="AF29" s="102"/>
      <c r="AG29" s="56">
        <v>102.316</v>
      </c>
      <c r="AH29" s="102"/>
      <c r="AI29" s="104"/>
      <c r="AJ29" s="102"/>
      <c r="AK29" s="102"/>
      <c r="AL29" s="102"/>
      <c r="AM29" s="102"/>
      <c r="AN29" s="102"/>
    </row>
    <row r="30" spans="1:40" ht="24" customHeight="1">
      <c r="A30" s="121" t="s">
        <v>109</v>
      </c>
      <c r="B30" s="47" t="s">
        <v>88</v>
      </c>
      <c r="C30" s="104" t="s">
        <v>110</v>
      </c>
      <c r="D30" s="122" t="s">
        <v>111</v>
      </c>
      <c r="E30" s="104" t="s">
        <v>46</v>
      </c>
      <c r="F30" s="47">
        <v>109.7</v>
      </c>
      <c r="G30" s="47">
        <v>108.5</v>
      </c>
      <c r="H30" s="47">
        <v>105.6</v>
      </c>
      <c r="I30" s="47">
        <v>101.8</v>
      </c>
      <c r="J30" s="47">
        <v>97.2</v>
      </c>
      <c r="K30" s="47">
        <v>95.2</v>
      </c>
      <c r="L30" s="47">
        <v>91.5</v>
      </c>
      <c r="M30" s="56">
        <v>87.5</v>
      </c>
      <c r="N30" s="56">
        <v>93.2</v>
      </c>
      <c r="O30" s="56">
        <v>99.9</v>
      </c>
      <c r="P30" s="56">
        <v>100.3</v>
      </c>
      <c r="Q30" s="56">
        <v>102.8</v>
      </c>
      <c r="R30" s="56">
        <v>104.4</v>
      </c>
      <c r="S30" s="56">
        <v>105.1</v>
      </c>
      <c r="T30" s="56">
        <v>106.6</v>
      </c>
      <c r="U30" s="56">
        <v>105.7</v>
      </c>
      <c r="V30" s="56">
        <v>105.8</v>
      </c>
      <c r="W30" s="56">
        <v>102.6</v>
      </c>
      <c r="X30" s="56">
        <v>100.2</v>
      </c>
      <c r="Y30" s="56">
        <v>97.7</v>
      </c>
      <c r="Z30" s="56">
        <v>111.4</v>
      </c>
      <c r="AA30" s="56">
        <v>108.7</v>
      </c>
      <c r="AB30" s="56">
        <v>103.3</v>
      </c>
      <c r="AC30" s="56">
        <v>102.5</v>
      </c>
      <c r="AD30" s="56">
        <v>103.9</v>
      </c>
      <c r="AE30" s="56">
        <v>107.9</v>
      </c>
      <c r="AF30" s="47"/>
      <c r="AG30" s="56">
        <v>107.9</v>
      </c>
      <c r="AH30" s="47"/>
      <c r="AI30" s="104"/>
      <c r="AJ30" s="47"/>
      <c r="AK30" s="47"/>
      <c r="AL30" s="47"/>
      <c r="AM30" s="47"/>
      <c r="AN30" s="47"/>
    </row>
    <row r="31" spans="1:40" ht="24" customHeight="1">
      <c r="A31" s="121" t="s">
        <v>112</v>
      </c>
      <c r="B31" s="104" t="s">
        <v>104</v>
      </c>
      <c r="C31" s="104" t="s">
        <v>110</v>
      </c>
      <c r="D31" s="122" t="s">
        <v>111</v>
      </c>
      <c r="E31" s="104" t="s">
        <v>46</v>
      </c>
      <c r="F31" s="104">
        <v>80.436999999999998</v>
      </c>
      <c r="G31" s="104">
        <v>81.462000000000003</v>
      </c>
      <c r="H31" s="104">
        <v>79.603999999999999</v>
      </c>
      <c r="I31" s="104">
        <v>75.912000000000006</v>
      </c>
      <c r="J31" s="104">
        <v>71.888999999999996</v>
      </c>
      <c r="K31" s="104">
        <v>70.64</v>
      </c>
      <c r="L31" s="104">
        <v>69.92</v>
      </c>
      <c r="M31" s="76">
        <v>67.180999999999997</v>
      </c>
      <c r="N31" s="76">
        <v>70.355999999999995</v>
      </c>
      <c r="O31" s="76">
        <v>81.802999999999997</v>
      </c>
      <c r="P31" s="76">
        <v>83.974999999999994</v>
      </c>
      <c r="Q31" s="76">
        <v>84.284000000000006</v>
      </c>
      <c r="R31" s="76">
        <v>87.015000000000001</v>
      </c>
      <c r="S31" s="76">
        <v>87.703000000000003</v>
      </c>
      <c r="T31" s="76">
        <v>85.754999999999995</v>
      </c>
      <c r="U31" s="76">
        <v>92.283000000000001</v>
      </c>
      <c r="V31" s="76">
        <v>92.477999999999994</v>
      </c>
      <c r="W31" s="76">
        <v>90.989000000000004</v>
      </c>
      <c r="X31" s="76">
        <v>90.756</v>
      </c>
      <c r="Y31" s="76">
        <v>90.11</v>
      </c>
      <c r="Z31" s="76">
        <v>118.06399999999999</v>
      </c>
      <c r="AA31" s="76">
        <v>112.60599999999999</v>
      </c>
      <c r="AB31" s="76">
        <v>103.541</v>
      </c>
      <c r="AC31" s="76">
        <v>105.071</v>
      </c>
      <c r="AD31" s="76">
        <v>110.01900000000001</v>
      </c>
      <c r="AE31" s="76">
        <v>113.506</v>
      </c>
      <c r="AF31" s="104"/>
      <c r="AG31" s="76">
        <v>113.506</v>
      </c>
      <c r="AH31" s="104"/>
      <c r="AI31" s="104"/>
      <c r="AJ31" s="104"/>
      <c r="AK31" s="104"/>
      <c r="AL31" s="104"/>
      <c r="AM31" s="104"/>
      <c r="AN31" s="104"/>
    </row>
    <row r="32" spans="1:40" ht="24" customHeight="1">
      <c r="A32" s="121" t="s">
        <v>109</v>
      </c>
      <c r="B32" s="47" t="s">
        <v>87</v>
      </c>
      <c r="C32" s="104" t="s">
        <v>110</v>
      </c>
      <c r="D32" s="122" t="s">
        <v>111</v>
      </c>
      <c r="E32" s="104" t="s">
        <v>46</v>
      </c>
      <c r="F32" s="47">
        <v>59.7</v>
      </c>
      <c r="G32" s="47">
        <v>59.3</v>
      </c>
      <c r="H32" s="47">
        <v>61.3</v>
      </c>
      <c r="I32" s="47">
        <v>65.400000000000006</v>
      </c>
      <c r="J32" s="47">
        <v>66.900000000000006</v>
      </c>
      <c r="K32" s="47">
        <v>68.2</v>
      </c>
      <c r="L32" s="47">
        <v>65.400000000000006</v>
      </c>
      <c r="M32" s="56">
        <v>65.5</v>
      </c>
      <c r="N32" s="56">
        <v>69.8</v>
      </c>
      <c r="O32" s="56">
        <v>84.1</v>
      </c>
      <c r="P32" s="56">
        <v>86.3</v>
      </c>
      <c r="Q32" s="56">
        <v>88.7</v>
      </c>
      <c r="R32" s="56">
        <v>91.7</v>
      </c>
      <c r="S32" s="56">
        <v>94.6</v>
      </c>
      <c r="T32" s="56">
        <v>96.2</v>
      </c>
      <c r="U32" s="56">
        <v>97</v>
      </c>
      <c r="V32" s="56">
        <v>98.1</v>
      </c>
      <c r="W32" s="56">
        <v>98.8</v>
      </c>
      <c r="X32" s="56">
        <v>98.5</v>
      </c>
      <c r="Y32" s="56">
        <v>98.2</v>
      </c>
      <c r="Z32" s="56">
        <v>114.9</v>
      </c>
      <c r="AA32" s="56">
        <v>112.8</v>
      </c>
      <c r="AB32" s="56">
        <v>111.4</v>
      </c>
      <c r="AC32" s="56">
        <v>109.5</v>
      </c>
      <c r="AD32" s="56">
        <v>112.6</v>
      </c>
      <c r="AE32" s="56">
        <v>115.6</v>
      </c>
      <c r="AF32" s="47"/>
      <c r="AG32" s="124">
        <v>115.7</v>
      </c>
      <c r="AH32" s="47"/>
      <c r="AI32" s="104"/>
      <c r="AJ32" s="47"/>
      <c r="AK32" s="47"/>
      <c r="AL32" s="47"/>
      <c r="AM32" s="47"/>
      <c r="AN32" s="47"/>
    </row>
    <row r="33" spans="1:40" ht="24" customHeight="1">
      <c r="A33" s="125"/>
      <c r="B33" s="102" t="s">
        <v>82</v>
      </c>
      <c r="C33" s="126"/>
      <c r="D33" s="126"/>
      <c r="E33" s="126"/>
      <c r="F33" s="127">
        <v>77.347333333333324</v>
      </c>
      <c r="G33" s="127">
        <v>74.644857142857148</v>
      </c>
      <c r="H33" s="127">
        <v>76.061285714285717</v>
      </c>
      <c r="I33" s="127">
        <v>77.936000000000007</v>
      </c>
      <c r="J33" s="127">
        <v>80.490285714285719</v>
      </c>
      <c r="K33" s="127">
        <v>81.745857142857147</v>
      </c>
      <c r="L33" s="127">
        <v>80.934142857142859</v>
      </c>
      <c r="M33" s="127">
        <v>79.750571428571433</v>
      </c>
      <c r="N33" s="127">
        <v>84.167428571428573</v>
      </c>
      <c r="O33" s="127">
        <v>96.972285714285718</v>
      </c>
      <c r="P33" s="127">
        <v>102.83185714285715</v>
      </c>
      <c r="Q33" s="127">
        <v>106.03442857142859</v>
      </c>
      <c r="R33" s="127">
        <v>109.90228571428572</v>
      </c>
      <c r="S33" s="127">
        <v>111.83314285714285</v>
      </c>
      <c r="T33" s="127">
        <v>112.33614285714285</v>
      </c>
      <c r="U33" s="127">
        <v>112.6014285714286</v>
      </c>
      <c r="V33" s="127">
        <v>112.83985714285713</v>
      </c>
      <c r="W33" s="127">
        <v>111.87428571428572</v>
      </c>
      <c r="X33" s="127">
        <v>111.60199999999999</v>
      </c>
      <c r="Y33" s="127">
        <v>111.56542857142858</v>
      </c>
      <c r="Z33" s="127">
        <v>131.63914285714287</v>
      </c>
      <c r="AA33" s="127">
        <v>127.18357142857143</v>
      </c>
      <c r="AB33" s="127">
        <v>123.17542857142857</v>
      </c>
      <c r="AC33" s="127">
        <v>121.41499999999999</v>
      </c>
      <c r="AD33" s="127">
        <v>122.31099999999999</v>
      </c>
      <c r="AE33" s="127">
        <v>123.20471428571429</v>
      </c>
      <c r="AF33" s="125"/>
      <c r="AG33" s="127">
        <v>123.20471428571429</v>
      </c>
      <c r="AH33" s="125"/>
      <c r="AI33" s="104"/>
      <c r="AJ33" s="125"/>
      <c r="AK33" s="125"/>
      <c r="AL33" s="125"/>
      <c r="AM33" s="125"/>
      <c r="AN33" s="125"/>
    </row>
    <row r="34" spans="1:40" ht="24" customHeight="1">
      <c r="A34" s="121" t="s">
        <v>112</v>
      </c>
      <c r="B34" s="56" t="s">
        <v>411</v>
      </c>
      <c r="C34" s="104" t="s">
        <v>110</v>
      </c>
      <c r="D34" s="122" t="s">
        <v>111</v>
      </c>
      <c r="E34" s="104" t="s">
        <v>46</v>
      </c>
      <c r="F34" s="102"/>
      <c r="G34" s="102">
        <v>53.484999999999999</v>
      </c>
      <c r="H34" s="102">
        <v>55.859000000000002</v>
      </c>
      <c r="I34" s="102">
        <v>58.956000000000003</v>
      </c>
      <c r="J34" s="102">
        <v>66.438000000000002</v>
      </c>
      <c r="K34" s="102">
        <v>65.777000000000001</v>
      </c>
      <c r="L34" s="102">
        <v>64.531000000000006</v>
      </c>
      <c r="M34" s="56">
        <v>64.947999999999993</v>
      </c>
      <c r="N34" s="56">
        <v>73.843999999999994</v>
      </c>
      <c r="O34" s="56">
        <v>87.070999999999998</v>
      </c>
      <c r="P34" s="56">
        <v>95.650999999999996</v>
      </c>
      <c r="Q34" s="56">
        <v>100.027</v>
      </c>
      <c r="R34" s="56">
        <v>103.667</v>
      </c>
      <c r="S34" s="56">
        <v>105.015</v>
      </c>
      <c r="T34" s="56">
        <v>104.94199999999999</v>
      </c>
      <c r="U34" s="56">
        <v>105.44199999999999</v>
      </c>
      <c r="V34" s="56">
        <v>107.405</v>
      </c>
      <c r="W34" s="56">
        <v>106.40300000000001</v>
      </c>
      <c r="X34" s="56">
        <v>107.65300000000001</v>
      </c>
      <c r="Y34" s="56">
        <v>108.785</v>
      </c>
      <c r="Z34" s="56">
        <v>132.55199999999999</v>
      </c>
      <c r="AA34" s="56">
        <v>125.048</v>
      </c>
      <c r="AB34" s="56">
        <v>119.145</v>
      </c>
      <c r="AC34" s="56">
        <v>119.96299999999999</v>
      </c>
      <c r="AD34" s="56">
        <v>122.27</v>
      </c>
      <c r="AE34" s="56">
        <v>123.886</v>
      </c>
      <c r="AF34" s="102"/>
      <c r="AG34" s="56">
        <v>123.886</v>
      </c>
      <c r="AH34" s="102"/>
      <c r="AI34" s="104"/>
      <c r="AJ34" s="102"/>
      <c r="AK34" s="102"/>
      <c r="AL34" s="102"/>
      <c r="AM34" s="102"/>
      <c r="AN34" s="102"/>
    </row>
    <row r="35" spans="1:40" ht="24" customHeight="1">
      <c r="A35" s="121" t="s">
        <v>109</v>
      </c>
      <c r="B35" s="47" t="s">
        <v>78</v>
      </c>
      <c r="C35" s="104" t="s">
        <v>110</v>
      </c>
      <c r="D35" s="122" t="s">
        <v>111</v>
      </c>
      <c r="E35" s="104" t="s">
        <v>46</v>
      </c>
      <c r="F35" s="47">
        <v>108.7</v>
      </c>
      <c r="G35" s="47">
        <v>108.5</v>
      </c>
      <c r="H35" s="47">
        <v>105.9</v>
      </c>
      <c r="I35" s="47">
        <v>105.1</v>
      </c>
      <c r="J35" s="47">
        <v>104.7</v>
      </c>
      <c r="K35" s="47">
        <v>106.2</v>
      </c>
      <c r="L35" s="47">
        <v>106.3</v>
      </c>
      <c r="M35" s="56">
        <v>103.5</v>
      </c>
      <c r="N35" s="56">
        <v>105.8</v>
      </c>
      <c r="O35" s="56">
        <v>116.1</v>
      </c>
      <c r="P35" s="56">
        <v>118.8</v>
      </c>
      <c r="Q35" s="56">
        <v>119.1</v>
      </c>
      <c r="R35" s="56">
        <v>125.9</v>
      </c>
      <c r="S35" s="56">
        <v>131.9</v>
      </c>
      <c r="T35" s="56">
        <v>134.80000000000001</v>
      </c>
      <c r="U35" s="56">
        <v>134.80000000000001</v>
      </c>
      <c r="V35" s="56">
        <v>134.19999999999999</v>
      </c>
      <c r="W35" s="56">
        <v>133.69999999999999</v>
      </c>
      <c r="X35" s="56">
        <v>134.19999999999999</v>
      </c>
      <c r="Y35" s="56">
        <v>133.9</v>
      </c>
      <c r="Z35" s="56">
        <v>154.4</v>
      </c>
      <c r="AA35" s="56">
        <v>145.80000000000001</v>
      </c>
      <c r="AB35" s="56">
        <v>138.4</v>
      </c>
      <c r="AC35" s="56">
        <v>133.9</v>
      </c>
      <c r="AD35" s="56">
        <v>134.69999999999999</v>
      </c>
      <c r="AE35" s="56">
        <v>137.1</v>
      </c>
      <c r="AF35" s="47"/>
      <c r="AG35" s="56">
        <v>137.1</v>
      </c>
      <c r="AH35" s="47"/>
      <c r="AI35" s="104"/>
      <c r="AJ35" s="47"/>
      <c r="AK35" s="47"/>
      <c r="AL35" s="47"/>
      <c r="AM35" s="47"/>
      <c r="AN35" s="47"/>
    </row>
    <row r="36" spans="1:40" ht="24" customHeight="1">
      <c r="A36" s="121" t="s">
        <v>109</v>
      </c>
      <c r="B36" s="47" t="s">
        <v>61</v>
      </c>
      <c r="C36" s="104" t="s">
        <v>110</v>
      </c>
      <c r="D36" s="122" t="s">
        <v>111</v>
      </c>
      <c r="E36" s="104" t="s">
        <v>46</v>
      </c>
      <c r="F36" s="47">
        <v>108.9</v>
      </c>
      <c r="G36" s="47">
        <v>110.5</v>
      </c>
      <c r="H36" s="47">
        <v>107.9</v>
      </c>
      <c r="I36" s="47">
        <v>104.3</v>
      </c>
      <c r="J36" s="47">
        <v>105.5</v>
      </c>
      <c r="K36" s="47">
        <v>109.9</v>
      </c>
      <c r="L36" s="47">
        <v>105.3</v>
      </c>
      <c r="M36" s="56">
        <v>104.6</v>
      </c>
      <c r="N36" s="56">
        <v>110.9</v>
      </c>
      <c r="O36" s="56">
        <v>128.5</v>
      </c>
      <c r="P36" s="56">
        <v>147.80000000000001</v>
      </c>
      <c r="Q36" s="56">
        <v>175.1</v>
      </c>
      <c r="R36" s="56">
        <v>164.1</v>
      </c>
      <c r="S36" s="56">
        <v>180.4</v>
      </c>
      <c r="T36" s="56">
        <v>182.7</v>
      </c>
      <c r="U36" s="56">
        <v>179.6</v>
      </c>
      <c r="V36" s="56">
        <v>183.1</v>
      </c>
      <c r="W36" s="56">
        <v>182.1</v>
      </c>
      <c r="X36" s="56">
        <v>189</v>
      </c>
      <c r="Y36" s="56">
        <v>183.2</v>
      </c>
      <c r="Z36" s="56">
        <v>209.4</v>
      </c>
      <c r="AA36" s="56">
        <v>197.3</v>
      </c>
      <c r="AB36" s="56">
        <v>177.8</v>
      </c>
      <c r="AC36" s="56">
        <v>164.3</v>
      </c>
      <c r="AD36" s="56">
        <v>154.19999999999999</v>
      </c>
      <c r="AE36" s="56">
        <v>146.1</v>
      </c>
      <c r="AF36" s="47"/>
      <c r="AG36" s="56">
        <v>146.1</v>
      </c>
      <c r="AH36" s="47"/>
      <c r="AI36" s="104"/>
      <c r="AJ36" s="47"/>
      <c r="AK36" s="47"/>
      <c r="AL36" s="47"/>
      <c r="AM36" s="47"/>
      <c r="AN36" s="47"/>
    </row>
    <row r="37" spans="1:40" ht="24.6" customHeight="1">
      <c r="A37" s="121" t="s">
        <v>112</v>
      </c>
      <c r="B37" s="102" t="s">
        <v>65</v>
      </c>
      <c r="C37" s="104" t="s">
        <v>110</v>
      </c>
      <c r="D37" s="122" t="s">
        <v>111</v>
      </c>
      <c r="E37" s="104" t="s">
        <v>46</v>
      </c>
      <c r="F37" s="102">
        <v>118.498</v>
      </c>
      <c r="G37" s="102">
        <v>126.843</v>
      </c>
      <c r="H37" s="102">
        <v>134.62700000000001</v>
      </c>
      <c r="I37" s="102">
        <v>140.24199999999999</v>
      </c>
      <c r="J37" s="102">
        <v>148.839</v>
      </c>
      <c r="K37" s="102">
        <v>153.435</v>
      </c>
      <c r="L37" s="102">
        <v>152.102</v>
      </c>
      <c r="M37" s="56">
        <v>150.44800000000001</v>
      </c>
      <c r="N37" s="56">
        <v>153.61799999999999</v>
      </c>
      <c r="O37" s="56">
        <v>172.858</v>
      </c>
      <c r="P37" s="56">
        <v>178.57900000000001</v>
      </c>
      <c r="Q37" s="56">
        <v>190.56399999999999</v>
      </c>
      <c r="R37" s="56">
        <v>197.14400000000001</v>
      </c>
      <c r="S37" s="56">
        <v>201.166</v>
      </c>
      <c r="T37" s="56">
        <v>203.64500000000001</v>
      </c>
      <c r="U37" s="56">
        <v>200.14500000000001</v>
      </c>
      <c r="V37" s="56">
        <v>202.14500000000001</v>
      </c>
      <c r="W37" s="56">
        <v>203.11099999999999</v>
      </c>
      <c r="X37" s="56">
        <v>203.721</v>
      </c>
      <c r="Y37" s="56">
        <v>206.32599999999999</v>
      </c>
      <c r="Z37" s="56">
        <v>228.77099999999999</v>
      </c>
      <c r="AA37" s="56">
        <v>222.684</v>
      </c>
      <c r="AB37" s="56">
        <v>227.83099999999999</v>
      </c>
      <c r="AC37" s="56">
        <v>220.30199999999999</v>
      </c>
      <c r="AD37" s="56">
        <v>214.48699999999999</v>
      </c>
      <c r="AE37" s="56">
        <v>206.52500000000001</v>
      </c>
      <c r="AF37" s="102"/>
      <c r="AG37" s="56">
        <v>206.52500000000001</v>
      </c>
      <c r="AH37" s="102"/>
      <c r="AI37" s="104"/>
      <c r="AJ37" s="102"/>
      <c r="AK37" s="102"/>
      <c r="AL37" s="102"/>
      <c r="AM37" s="102"/>
      <c r="AN37" s="102"/>
    </row>
  </sheetData>
  <hyperlinks>
    <hyperlink ref="A31" r:id="rId1" xr:uid="{31111C95-3CCD-4DC5-8394-8DC086EE3CD0}"/>
    <hyperlink ref="A37" r:id="rId2" xr:uid="{7CE0AB24-74B8-471B-9F97-F80AF7BBA851}"/>
    <hyperlink ref="A34" r:id="rId3" xr:uid="{365303F4-A2F8-4247-86C0-BEFE82309CC1}"/>
    <hyperlink ref="A29" r:id="rId4" xr:uid="{C471647A-4BD7-4A17-8945-31AF2C174200}"/>
    <hyperlink ref="A21" r:id="rId5" xr:uid="{601C41C3-8E69-4054-B777-838691692768}"/>
    <hyperlink ref="A16" r:id="rId6" xr:uid="{8C03623C-B4FB-4546-97A4-61C0BE0315F4}"/>
    <hyperlink ref="A12" r:id="rId7" xr:uid="{E55EF6D9-76F6-4AF4-9FCB-9A3F47DADDCB}"/>
    <hyperlink ref="A8" r:id="rId8" xr:uid="{461A4B38-F2E9-4862-ACA3-A297FD9E9184}"/>
  </hyperlinks>
  <pageMargins left="0.7" right="0.7" top="0.75" bottom="0.75" header="0.3" footer="0.3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5EEC-4DAF-4F56-B9C1-516C1AE4D686}">
  <dimension ref="A1:AG13"/>
  <sheetViews>
    <sheetView zoomScale="80" zoomScaleNormal="80" workbookViewId="0">
      <selection activeCell="L12" sqref="L12"/>
    </sheetView>
  </sheetViews>
  <sheetFormatPr baseColWidth="10" defaultColWidth="10.625" defaultRowHeight="14.25"/>
  <cols>
    <col min="1" max="16384" width="10.625" style="95"/>
  </cols>
  <sheetData>
    <row r="1" spans="1:33" s="112" customFormat="1" ht="29.1" customHeight="1" thickBot="1">
      <c r="A1" s="129" t="s">
        <v>107</v>
      </c>
      <c r="B1" s="46" t="s">
        <v>52</v>
      </c>
      <c r="C1" s="46" t="s">
        <v>108</v>
      </c>
      <c r="D1" s="46" t="s">
        <v>53</v>
      </c>
      <c r="E1" s="46">
        <v>2000</v>
      </c>
      <c r="F1" s="46">
        <v>2001</v>
      </c>
      <c r="G1" s="46">
        <v>2002</v>
      </c>
      <c r="H1" s="46">
        <v>2003</v>
      </c>
      <c r="I1" s="46">
        <v>2004</v>
      </c>
      <c r="J1" s="46">
        <v>2005</v>
      </c>
      <c r="K1" s="46">
        <v>2006</v>
      </c>
      <c r="L1" s="46">
        <v>2007</v>
      </c>
      <c r="M1" s="46">
        <v>2008</v>
      </c>
      <c r="N1" s="46">
        <v>2009</v>
      </c>
      <c r="O1" s="46">
        <v>2010</v>
      </c>
      <c r="P1" s="46">
        <v>2011</v>
      </c>
      <c r="Q1" s="46">
        <v>2012</v>
      </c>
      <c r="R1" s="46">
        <v>2013</v>
      </c>
      <c r="S1" s="46">
        <v>2014</v>
      </c>
      <c r="T1" s="46">
        <v>2015</v>
      </c>
      <c r="U1" s="46">
        <v>2016</v>
      </c>
      <c r="V1" s="46">
        <v>2017</v>
      </c>
      <c r="W1" s="46">
        <v>2018</v>
      </c>
      <c r="X1" s="46">
        <v>2019</v>
      </c>
      <c r="Y1" s="46">
        <v>2020</v>
      </c>
      <c r="Z1" s="46">
        <v>2021</v>
      </c>
      <c r="AA1" s="46">
        <v>2022</v>
      </c>
      <c r="AB1" s="46">
        <v>2023</v>
      </c>
      <c r="AC1" s="46">
        <v>2024</v>
      </c>
      <c r="AD1" s="130">
        <v>2025</v>
      </c>
    </row>
    <row r="3" spans="1:33" s="120" customFormat="1" ht="21" customHeight="1">
      <c r="B3" s="47" t="s">
        <v>82</v>
      </c>
      <c r="F3" s="131">
        <v>5.3393492641110649</v>
      </c>
      <c r="G3" s="131">
        <v>5.0430160537671096</v>
      </c>
      <c r="H3" s="131">
        <v>4.6896337249872078</v>
      </c>
      <c r="I3" s="131">
        <v>4.4002235651967734</v>
      </c>
      <c r="J3" s="131">
        <v>4.2140816390739584</v>
      </c>
      <c r="K3" s="131">
        <v>4.1117175788287357</v>
      </c>
      <c r="L3" s="131">
        <v>4.255880766156996</v>
      </c>
      <c r="M3" s="131">
        <v>4.2967403487772113</v>
      </c>
      <c r="N3" s="131">
        <v>3.7342498846269256</v>
      </c>
      <c r="O3" s="131">
        <v>3.3735369093979748</v>
      </c>
      <c r="P3" s="131">
        <v>3.307310089132844</v>
      </c>
      <c r="Q3" s="131">
        <v>3.1359668181681433</v>
      </c>
      <c r="R3" s="131">
        <v>2.7909762893164354</v>
      </c>
      <c r="S3" s="131">
        <v>2.5993753233651895</v>
      </c>
      <c r="T3" s="131">
        <v>2.3916474338846321</v>
      </c>
      <c r="U3" s="131">
        <v>2.2983468986470181</v>
      </c>
      <c r="V3" s="131">
        <v>2.2346291270924481</v>
      </c>
      <c r="W3" s="131">
        <v>2.2349942592754912</v>
      </c>
      <c r="X3" s="131">
        <v>2.1062522347612767</v>
      </c>
      <c r="Y3" s="131">
        <v>1.9671535167847054</v>
      </c>
      <c r="Z3" s="131">
        <v>1.7037831065310094</v>
      </c>
      <c r="AA3" s="131">
        <v>2.1935533602744459</v>
      </c>
      <c r="AB3" s="131">
        <v>2.2587845207180623</v>
      </c>
      <c r="AC3" s="131">
        <v>2.4206272458560463</v>
      </c>
      <c r="AD3" s="131">
        <v>2.5095456659076048</v>
      </c>
    </row>
    <row r="4" spans="1:33" s="47" customFormat="1" ht="24" customHeight="1">
      <c r="A4" s="132"/>
      <c r="B4" s="47" t="s">
        <v>113</v>
      </c>
      <c r="C4" s="47" t="s">
        <v>114</v>
      </c>
      <c r="D4" s="64" t="s">
        <v>115</v>
      </c>
      <c r="E4" s="55"/>
      <c r="F4" s="133">
        <v>5.4054054054054053</v>
      </c>
      <c r="G4" s="133">
        <v>5.1671732522796354</v>
      </c>
      <c r="H4" s="133">
        <v>4.7256097560975618</v>
      </c>
      <c r="I4" s="133">
        <v>4.4910179640718564</v>
      </c>
      <c r="J4" s="133">
        <v>4.1728763040238457</v>
      </c>
      <c r="K4" s="133">
        <v>4.0178571428571432</v>
      </c>
      <c r="L4" s="133">
        <v>4.1538461538461542</v>
      </c>
      <c r="M4" s="133">
        <v>4.4871794871794872</v>
      </c>
      <c r="N4" s="133">
        <v>4.1474654377880196</v>
      </c>
      <c r="O4" s="133">
        <v>3.5667107001321003</v>
      </c>
      <c r="P4" s="133">
        <v>3.6069651741293529</v>
      </c>
      <c r="Q4" s="133">
        <v>3.549571603427172</v>
      </c>
      <c r="R4" s="133">
        <v>3.1764705882352944</v>
      </c>
      <c r="S4" s="133">
        <v>2.8801843317972349</v>
      </c>
      <c r="T4" s="133">
        <v>2.5316455696202533</v>
      </c>
      <c r="U4" s="133">
        <v>2.3501762632197414</v>
      </c>
      <c r="V4" s="133">
        <v>2.1403091557669445</v>
      </c>
      <c r="W4" s="133">
        <v>2.0858895705521472</v>
      </c>
      <c r="X4" s="133">
        <v>1.8867924528301887</v>
      </c>
      <c r="Y4" s="133">
        <v>1.8064516129032255</v>
      </c>
      <c r="Z4" s="133">
        <v>1.5642458100558656</v>
      </c>
      <c r="AA4" s="133">
        <v>1.8454440599769319</v>
      </c>
      <c r="AB4" s="133">
        <v>2.0631067961165046</v>
      </c>
      <c r="AC4" s="133">
        <v>2.360248447204969</v>
      </c>
      <c r="AD4" s="133">
        <v>2.3543990086741013</v>
      </c>
      <c r="AE4" s="133"/>
      <c r="AF4" s="134"/>
      <c r="AG4" s="135"/>
    </row>
    <row r="5" spans="1:33" s="47" customFormat="1" ht="24" customHeight="1">
      <c r="A5" s="132"/>
      <c r="B5" s="47" t="s">
        <v>87</v>
      </c>
      <c r="C5" s="47" t="s">
        <v>114</v>
      </c>
      <c r="D5" s="64" t="s">
        <v>115</v>
      </c>
      <c r="E5" s="136"/>
      <c r="F5" s="133">
        <v>5.113172910237302</v>
      </c>
      <c r="G5" s="133">
        <v>5.1064176323409018</v>
      </c>
      <c r="H5" s="133">
        <v>4.6917182829736754</v>
      </c>
      <c r="I5" s="133">
        <v>4.2831103544131963</v>
      </c>
      <c r="J5" s="133">
        <v>4.0587622648421942</v>
      </c>
      <c r="K5" s="133">
        <v>3.8173647449682138</v>
      </c>
      <c r="L5" s="133">
        <v>4.1104936081126882</v>
      </c>
      <c r="M5" s="133">
        <v>4.3859986957689205</v>
      </c>
      <c r="N5" s="133">
        <v>3.6471954394393351</v>
      </c>
      <c r="O5" s="133">
        <v>3.0206664645955086</v>
      </c>
      <c r="P5" s="133">
        <v>3.1464839828522715</v>
      </c>
      <c r="Q5" s="133">
        <v>2.9660684833030295</v>
      </c>
      <c r="R5" s="133">
        <v>2.5420153279378961</v>
      </c>
      <c r="S5" s="133">
        <v>2.3223260219696882</v>
      </c>
      <c r="T5" s="133">
        <v>2.1110814278077683</v>
      </c>
      <c r="U5" s="133">
        <v>1.9599703063161327</v>
      </c>
      <c r="V5" s="133">
        <v>1.8227666034967449</v>
      </c>
      <c r="W5" s="133">
        <v>1.7902378185563501</v>
      </c>
      <c r="X5" s="133">
        <v>1.5389169042787378</v>
      </c>
      <c r="Y5" s="133">
        <v>1.3056659749254855</v>
      </c>
      <c r="Z5" s="133">
        <v>1.2075712723851193</v>
      </c>
      <c r="AA5" s="133">
        <v>1.7013679864426727</v>
      </c>
      <c r="AB5" s="133">
        <v>1.6918559903523849</v>
      </c>
      <c r="AC5" s="133">
        <v>1.8708568553581599</v>
      </c>
      <c r="AD5" s="133">
        <v>1.9513742393984679</v>
      </c>
      <c r="AE5" s="133"/>
      <c r="AF5" s="134"/>
      <c r="AG5" s="135"/>
    </row>
    <row r="6" spans="1:33" ht="21" customHeight="1">
      <c r="F6" s="137"/>
      <c r="G6" s="137"/>
      <c r="H6" s="137"/>
      <c r="I6" s="137"/>
      <c r="J6" s="137"/>
    </row>
    <row r="7" spans="1:33" ht="21" customHeight="1"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</row>
    <row r="8" spans="1:33" ht="21" customHeight="1"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</row>
    <row r="9" spans="1:33" ht="21" customHeight="1"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</row>
    <row r="10" spans="1:33" ht="21" customHeight="1"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</row>
    <row r="12" spans="1:33" s="138" customFormat="1" ht="21" customHeight="1">
      <c r="B12" s="139"/>
      <c r="AD12" s="140"/>
    </row>
    <row r="13" spans="1:33" ht="24" customHeight="1">
      <c r="B13" s="4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174A-AE2F-4A42-9AF4-2FA0E5F7EF25}">
  <dimension ref="A1:AE31"/>
  <sheetViews>
    <sheetView zoomScaleNormal="100" workbookViewId="0">
      <selection activeCell="B1" sqref="A1:B1048576"/>
    </sheetView>
  </sheetViews>
  <sheetFormatPr baseColWidth="10" defaultRowHeight="14.25"/>
  <cols>
    <col min="1" max="1" width="18.375" customWidth="1"/>
    <col min="4" max="4" width="16" bestFit="1" customWidth="1"/>
  </cols>
  <sheetData>
    <row r="1" spans="1:31">
      <c r="A1" t="s">
        <v>127</v>
      </c>
    </row>
    <row r="2" spans="1:31">
      <c r="D2" s="152">
        <v>2000</v>
      </c>
      <c r="E2" s="153">
        <v>2001</v>
      </c>
      <c r="F2" s="152">
        <v>2002</v>
      </c>
      <c r="G2" s="153">
        <v>2003</v>
      </c>
      <c r="H2" s="152">
        <v>2004</v>
      </c>
      <c r="I2" s="153">
        <v>2005</v>
      </c>
      <c r="J2" s="152">
        <v>2006</v>
      </c>
      <c r="K2" s="153">
        <v>2007</v>
      </c>
      <c r="L2" s="152">
        <v>2008</v>
      </c>
      <c r="M2" s="153">
        <v>2009</v>
      </c>
      <c r="N2" s="152">
        <v>2010</v>
      </c>
      <c r="O2" s="153">
        <v>2011</v>
      </c>
      <c r="P2" s="152">
        <v>2012</v>
      </c>
      <c r="Q2" s="153">
        <v>2013</v>
      </c>
      <c r="R2" s="152">
        <v>2014</v>
      </c>
      <c r="S2" s="153">
        <v>2015</v>
      </c>
      <c r="T2" s="152">
        <v>2016</v>
      </c>
      <c r="U2" s="153">
        <v>2017</v>
      </c>
      <c r="V2" s="152">
        <v>2018</v>
      </c>
      <c r="W2" s="153">
        <v>2019</v>
      </c>
      <c r="X2" s="152">
        <v>2020</v>
      </c>
      <c r="Y2" s="153">
        <v>2021</v>
      </c>
      <c r="Z2" s="152">
        <v>2022</v>
      </c>
      <c r="AA2" s="153">
        <v>2023</v>
      </c>
      <c r="AB2" s="152">
        <v>2024</v>
      </c>
      <c r="AC2" s="153">
        <v>2025</v>
      </c>
      <c r="AD2" s="152">
        <v>2026</v>
      </c>
      <c r="AE2" s="153">
        <v>2027</v>
      </c>
    </row>
    <row r="3" spans="1:31">
      <c r="A3" s="152" t="s">
        <v>128</v>
      </c>
      <c r="D3" s="154">
        <v>0.51087000000000005</v>
      </c>
      <c r="E3" s="155">
        <v>0.55274000000000001</v>
      </c>
      <c r="F3" s="154">
        <v>-0.75148000000000004</v>
      </c>
      <c r="G3" s="155">
        <v>-1.2683899999999999</v>
      </c>
      <c r="H3" s="154">
        <v>-1.3880399999999999</v>
      </c>
      <c r="I3" s="155">
        <v>-1.4031</v>
      </c>
      <c r="J3" s="154">
        <v>-1.1897200000000001</v>
      </c>
      <c r="K3" s="155">
        <v>-1.8892800000000001</v>
      </c>
      <c r="L3" s="154">
        <v>-1.42245</v>
      </c>
      <c r="M3" s="155">
        <v>-3.0861299999999998</v>
      </c>
      <c r="N3" s="154">
        <v>-3.3594300000000001</v>
      </c>
      <c r="O3" s="155">
        <v>-2.11727</v>
      </c>
      <c r="P3" s="154">
        <v>-1.54165</v>
      </c>
      <c r="Q3" s="155">
        <v>-1.46105</v>
      </c>
      <c r="R3" s="154">
        <v>-1.2923899999999999</v>
      </c>
      <c r="S3" s="155">
        <v>-0.98228000000000004</v>
      </c>
      <c r="T3" s="154">
        <v>-1.0642</v>
      </c>
      <c r="U3" s="155">
        <v>-1.56924</v>
      </c>
      <c r="V3" s="154">
        <v>-1.01447</v>
      </c>
      <c r="W3" s="155">
        <v>-2.0017200000000002</v>
      </c>
      <c r="X3" s="154">
        <v>-3.46862</v>
      </c>
      <c r="Y3" s="155">
        <v>-4.2240799999999998</v>
      </c>
      <c r="Z3" s="154">
        <v>-2.6997900000000001</v>
      </c>
      <c r="AA3" s="155">
        <v>-3.3837899999999999</v>
      </c>
      <c r="AB3" s="154">
        <v>-3.53911</v>
      </c>
      <c r="AC3" s="155">
        <v>-2.4959500000000001</v>
      </c>
      <c r="AD3" s="154">
        <v>-1.9690700000000001</v>
      </c>
      <c r="AE3" s="155">
        <v>-2.40801</v>
      </c>
    </row>
    <row r="4" spans="1:31">
      <c r="A4" t="s">
        <v>129</v>
      </c>
      <c r="D4" s="155">
        <v>1.13578</v>
      </c>
      <c r="E4" s="154">
        <v>1.08246</v>
      </c>
      <c r="F4" s="155">
        <v>0.60402</v>
      </c>
      <c r="G4" s="154">
        <v>5.6610000000000001E-2</v>
      </c>
      <c r="H4" s="155">
        <v>0.63400999999999996</v>
      </c>
      <c r="I4" s="154">
        <v>0.61104999999999998</v>
      </c>
      <c r="J4" s="155">
        <v>1.13541</v>
      </c>
      <c r="K4" s="154">
        <v>1.58789</v>
      </c>
      <c r="L4" s="155">
        <v>0.79327000000000003</v>
      </c>
      <c r="M4" s="154">
        <v>-1.7465299999999999</v>
      </c>
      <c r="N4" s="155">
        <v>-1.2522500000000001</v>
      </c>
      <c r="O4" s="154">
        <v>-0.47177999999999998</v>
      </c>
      <c r="P4" s="155">
        <v>-0.99853999999999998</v>
      </c>
      <c r="Q4" s="154">
        <v>-1.1463300000000001</v>
      </c>
      <c r="R4" s="155">
        <v>-1.08433</v>
      </c>
      <c r="S4" s="154">
        <v>-0.87897000000000003</v>
      </c>
      <c r="T4" s="155">
        <v>-0.79951000000000005</v>
      </c>
      <c r="U4" s="154">
        <v>-3.3E-3</v>
      </c>
      <c r="V4" s="155">
        <v>0.46442</v>
      </c>
      <c r="W4" s="154">
        <v>1.1236200000000001</v>
      </c>
      <c r="X4" s="155">
        <v>-4.1818999999999997</v>
      </c>
      <c r="Y4" s="154">
        <v>-0.97304999999999997</v>
      </c>
      <c r="Z4" s="155">
        <v>-0.12469</v>
      </c>
      <c r="AA4" s="154">
        <v>-9.2450000000000004E-2</v>
      </c>
      <c r="AB4" s="155">
        <v>-0.17394999999999999</v>
      </c>
      <c r="AC4" s="154">
        <v>-0.37158999999999998</v>
      </c>
      <c r="AD4" s="155">
        <v>-0.55445999999999995</v>
      </c>
      <c r="AE4" s="154">
        <v>-0.50165000000000004</v>
      </c>
    </row>
    <row r="5" spans="1:31">
      <c r="A5" t="s">
        <v>130</v>
      </c>
      <c r="D5" s="156">
        <f>SUM(D3:D4)</f>
        <v>1.6466500000000002</v>
      </c>
      <c r="E5" s="156">
        <f t="shared" ref="E5:AE5" si="0">SUM(E3:E4)</f>
        <v>1.6352</v>
      </c>
      <c r="F5" s="156">
        <f t="shared" si="0"/>
        <v>-0.14746000000000004</v>
      </c>
      <c r="G5" s="156">
        <f t="shared" si="0"/>
        <v>-1.2117799999999999</v>
      </c>
      <c r="H5" s="156">
        <f t="shared" si="0"/>
        <v>-0.75402999999999998</v>
      </c>
      <c r="I5" s="156">
        <f t="shared" si="0"/>
        <v>-0.79205000000000003</v>
      </c>
      <c r="J5" s="156">
        <f t="shared" si="0"/>
        <v>-5.431000000000008E-2</v>
      </c>
      <c r="K5" s="156">
        <f t="shared" si="0"/>
        <v>-0.30139000000000005</v>
      </c>
      <c r="L5" s="156">
        <f t="shared" si="0"/>
        <v>-0.62917999999999996</v>
      </c>
      <c r="M5" s="156">
        <f t="shared" si="0"/>
        <v>-4.8326599999999997</v>
      </c>
      <c r="N5" s="156">
        <f t="shared" si="0"/>
        <v>-4.6116799999999998</v>
      </c>
      <c r="O5" s="156">
        <f t="shared" si="0"/>
        <v>-2.5890499999999999</v>
      </c>
      <c r="P5" s="156">
        <f t="shared" si="0"/>
        <v>-2.5401899999999999</v>
      </c>
      <c r="Q5" s="156">
        <f t="shared" si="0"/>
        <v>-2.60738</v>
      </c>
      <c r="R5" s="156">
        <f t="shared" si="0"/>
        <v>-2.3767199999999997</v>
      </c>
      <c r="S5" s="156">
        <f t="shared" si="0"/>
        <v>-1.8612500000000001</v>
      </c>
      <c r="T5" s="156">
        <f t="shared" si="0"/>
        <v>-1.8637100000000002</v>
      </c>
      <c r="U5" s="156">
        <f t="shared" si="0"/>
        <v>-1.57254</v>
      </c>
      <c r="V5" s="156">
        <f t="shared" si="0"/>
        <v>-0.55004999999999993</v>
      </c>
      <c r="W5" s="156">
        <f t="shared" si="0"/>
        <v>-0.8781000000000001</v>
      </c>
      <c r="X5" s="156">
        <f t="shared" si="0"/>
        <v>-7.6505200000000002</v>
      </c>
      <c r="Y5" s="156">
        <f t="shared" si="0"/>
        <v>-5.1971299999999996</v>
      </c>
      <c r="Z5" s="156">
        <f t="shared" si="0"/>
        <v>-2.8244800000000003</v>
      </c>
      <c r="AA5" s="156">
        <f t="shared" si="0"/>
        <v>-3.4762399999999998</v>
      </c>
      <c r="AB5" s="156">
        <f t="shared" si="0"/>
        <v>-3.71306</v>
      </c>
      <c r="AC5" s="156">
        <f t="shared" si="0"/>
        <v>-2.86754</v>
      </c>
      <c r="AD5" s="156">
        <f t="shared" si="0"/>
        <v>-2.5235300000000001</v>
      </c>
      <c r="AE5" s="156">
        <f t="shared" si="0"/>
        <v>-2.9096600000000001</v>
      </c>
    </row>
    <row r="29" spans="4:29"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</row>
    <row r="30" spans="4:29"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</row>
    <row r="31" spans="4:29"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FD20-488E-4A0D-85E3-9260936FF4F2}">
  <dimension ref="A1:AG28"/>
  <sheetViews>
    <sheetView topLeftCell="C1" zoomScaleNormal="100" workbookViewId="0">
      <selection activeCell="G18" sqref="G18"/>
    </sheetView>
  </sheetViews>
  <sheetFormatPr baseColWidth="10" defaultRowHeight="14.25"/>
  <cols>
    <col min="3" max="3" width="18.375" customWidth="1"/>
    <col min="6" max="6" width="16" bestFit="1" customWidth="1"/>
  </cols>
  <sheetData>
    <row r="1" spans="1:31" ht="15" thickBot="1">
      <c r="A1" s="129" t="s">
        <v>107</v>
      </c>
      <c r="B1" s="46" t="s">
        <v>52</v>
      </c>
      <c r="C1" s="46" t="s">
        <v>98</v>
      </c>
      <c r="D1" s="46" t="s">
        <v>53</v>
      </c>
      <c r="E1" s="46">
        <v>1999</v>
      </c>
      <c r="F1" s="46">
        <v>2000</v>
      </c>
      <c r="G1" s="46">
        <v>2001</v>
      </c>
      <c r="H1" s="46">
        <v>2002</v>
      </c>
      <c r="I1" s="46">
        <v>2003</v>
      </c>
      <c r="J1" s="46">
        <v>2004</v>
      </c>
      <c r="K1" s="46">
        <v>2005</v>
      </c>
      <c r="L1" s="46">
        <v>2006</v>
      </c>
      <c r="M1" s="46">
        <v>2007</v>
      </c>
      <c r="N1" s="46">
        <v>2008</v>
      </c>
      <c r="O1" s="46">
        <v>2009</v>
      </c>
      <c r="P1" s="46">
        <v>2010</v>
      </c>
      <c r="Q1" s="46">
        <v>2011</v>
      </c>
      <c r="R1" s="46">
        <v>2012</v>
      </c>
      <c r="S1" s="46">
        <v>2013</v>
      </c>
      <c r="T1" s="46">
        <v>2014</v>
      </c>
      <c r="U1" s="46">
        <v>2015</v>
      </c>
      <c r="V1" s="46">
        <v>2016</v>
      </c>
      <c r="W1" s="46">
        <v>2017</v>
      </c>
      <c r="X1" s="46">
        <v>2018</v>
      </c>
      <c r="Y1" s="46">
        <v>2019</v>
      </c>
      <c r="Z1" s="46">
        <v>2020</v>
      </c>
      <c r="AA1" s="46">
        <v>2021</v>
      </c>
      <c r="AB1" s="46">
        <v>2022</v>
      </c>
      <c r="AC1" s="46">
        <v>2023</v>
      </c>
      <c r="AD1" s="46">
        <v>2024</v>
      </c>
      <c r="AE1" s="46">
        <v>2025</v>
      </c>
    </row>
    <row r="2" spans="1:31" ht="15">
      <c r="A2" s="141" t="s">
        <v>116</v>
      </c>
      <c r="B2" s="142" t="s">
        <v>87</v>
      </c>
      <c r="C2" s="48" t="s">
        <v>55</v>
      </c>
      <c r="D2" s="143">
        <v>3</v>
      </c>
      <c r="E2" s="144" t="s">
        <v>46</v>
      </c>
      <c r="F2" s="145">
        <v>1.6466521933578011</v>
      </c>
      <c r="G2" s="145">
        <v>1.63520516368195</v>
      </c>
      <c r="H2" s="145">
        <v>-0.14745965672578126</v>
      </c>
      <c r="I2" s="145">
        <v>-1.2117821899966297</v>
      </c>
      <c r="J2" s="145">
        <v>-0.75403217247957988</v>
      </c>
      <c r="K2" s="145">
        <v>-0.79204993280546543</v>
      </c>
      <c r="L2" s="145">
        <v>-5.4305991101949364E-2</v>
      </c>
      <c r="M2" s="145">
        <v>-0.30138667283149784</v>
      </c>
      <c r="N2" s="145">
        <v>-0.62918592964823772</v>
      </c>
      <c r="O2" s="145">
        <v>-4.8326514587982494</v>
      </c>
      <c r="P2" s="145">
        <v>-4.6116804228298145</v>
      </c>
      <c r="Q2" s="145">
        <v>-2.5890470147288687</v>
      </c>
      <c r="R2" s="145">
        <v>-2.5401872443778042</v>
      </c>
      <c r="S2" s="145">
        <v>-2.6073878299452189</v>
      </c>
      <c r="T2" s="145">
        <v>-2.3767198626756403</v>
      </c>
      <c r="U2" s="145">
        <v>-1.8612502396200281</v>
      </c>
      <c r="V2" s="145">
        <v>-1.8637040010861199</v>
      </c>
      <c r="W2" s="145">
        <v>-1.5725399826590214</v>
      </c>
      <c r="X2" s="145">
        <v>-0.55004685052791702</v>
      </c>
      <c r="Y2" s="145">
        <v>-0.87810371403421028</v>
      </c>
      <c r="Z2" s="145">
        <v>-7.6505256492324394</v>
      </c>
      <c r="AA2" s="145">
        <v>-5.1971331309492257</v>
      </c>
      <c r="AB2" s="145">
        <v>-2.8244869907539392</v>
      </c>
      <c r="AC2" s="145">
        <v>-3.4762331914521263</v>
      </c>
      <c r="AD2" s="145">
        <v>-3.713064298748038</v>
      </c>
      <c r="AE2" s="145">
        <v>-2.9023562246911929</v>
      </c>
    </row>
    <row r="3" spans="1:31" ht="25.5" customHeight="1">
      <c r="A3" s="141" t="s">
        <v>116</v>
      </c>
      <c r="B3" s="142" t="s">
        <v>87</v>
      </c>
      <c r="C3" s="49" t="s">
        <v>56</v>
      </c>
      <c r="D3" s="143">
        <v>6</v>
      </c>
      <c r="E3" s="146" t="s">
        <v>46</v>
      </c>
      <c r="F3" s="145">
        <v>-1.312655368075156</v>
      </c>
      <c r="G3" s="145">
        <v>-1.4173590637297224</v>
      </c>
      <c r="H3" s="145">
        <v>-3.1755653127039341</v>
      </c>
      <c r="I3" s="145">
        <v>-4.0878054974594908</v>
      </c>
      <c r="J3" s="145">
        <v>-3.5551863442658136</v>
      </c>
      <c r="K3" s="145">
        <v>-3.5073618879848905</v>
      </c>
      <c r="L3" s="145">
        <v>-2.6577487471702654</v>
      </c>
      <c r="M3" s="145">
        <v>-2.9896494925371901</v>
      </c>
      <c r="N3" s="145">
        <v>-3.5020150753768844</v>
      </c>
      <c r="O3" s="145">
        <v>-7.3783938755269034</v>
      </c>
      <c r="P3" s="145">
        <v>-7.1520609195546259</v>
      </c>
      <c r="Q3" s="145">
        <v>-5.304462691930377</v>
      </c>
      <c r="R3" s="145">
        <v>-5.1710899890675952</v>
      </c>
      <c r="S3" s="145">
        <v>-4.9384158856642673</v>
      </c>
      <c r="T3" s="145">
        <v>-4.5736402794589672</v>
      </c>
      <c r="U3" s="145">
        <v>-3.8921105731710974</v>
      </c>
      <c r="V3" s="145">
        <v>-3.7648751982127582</v>
      </c>
      <c r="W3" s="145">
        <v>-3.3624967872928213</v>
      </c>
      <c r="X3" s="145">
        <v>-2.3188018152615966</v>
      </c>
      <c r="Y3" s="145">
        <v>-2.3939368647487651</v>
      </c>
      <c r="Z3" s="145">
        <v>-8.9326896366092736</v>
      </c>
      <c r="AA3" s="145">
        <v>-6.5846325229197227</v>
      </c>
      <c r="AB3" s="145">
        <v>-4.7436300794612807</v>
      </c>
      <c r="AC3" s="145">
        <v>-5.3609607647046778</v>
      </c>
      <c r="AD3" s="145">
        <v>-5.7616525553652247</v>
      </c>
      <c r="AE3" s="145">
        <v>-5.0996036182538882</v>
      </c>
    </row>
    <row r="22" spans="6:33"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</row>
    <row r="26" spans="6:33"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</row>
    <row r="27" spans="6:33"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</row>
    <row r="28" spans="6:33"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</row>
  </sheetData>
  <hyperlinks>
    <hyperlink ref="A2:A3" r:id="rId1" display="Insee 2026" xr:uid="{304BA47D-8C68-4913-9CA6-CFF1BDAB355B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12FB-4361-4D35-827F-0E2DE5A1ACA2}">
  <dimension ref="C2:AJ9"/>
  <sheetViews>
    <sheetView topLeftCell="C1" zoomScaleNormal="100" workbookViewId="0">
      <selection activeCell="K35" sqref="K35"/>
    </sheetView>
  </sheetViews>
  <sheetFormatPr baseColWidth="10" defaultRowHeight="14.25"/>
  <cols>
    <col min="3" max="3" width="18.375" customWidth="1"/>
    <col min="6" max="6" width="16" bestFit="1" customWidth="1"/>
  </cols>
  <sheetData>
    <row r="2" spans="3:36" ht="15">
      <c r="C2" s="49" t="s">
        <v>118</v>
      </c>
      <c r="J2" s="147" t="s">
        <v>119</v>
      </c>
      <c r="P2" s="147" t="s">
        <v>120</v>
      </c>
      <c r="V2" s="147" t="s">
        <v>121</v>
      </c>
      <c r="AA2" s="147" t="s">
        <v>122</v>
      </c>
      <c r="AE2" s="147" t="s">
        <v>123</v>
      </c>
      <c r="AJ2" s="147" t="s">
        <v>124</v>
      </c>
    </row>
    <row r="3" spans="3:36">
      <c r="C3" s="148" t="s">
        <v>125</v>
      </c>
      <c r="F3" s="149">
        <v>-0.55048853683094023</v>
      </c>
      <c r="G3" s="63">
        <v>-0.55048853683094023</v>
      </c>
      <c r="H3" s="63">
        <v>-0.55048853683094023</v>
      </c>
      <c r="I3" s="63">
        <v>-0.55048853683094023</v>
      </c>
      <c r="J3" s="63">
        <v>-0.55048853683094023</v>
      </c>
      <c r="L3" s="149">
        <v>-0.19648636110608919</v>
      </c>
      <c r="M3" s="63">
        <v>-0.19648636110608919</v>
      </c>
      <c r="N3" s="63">
        <v>-0.19648636110608919</v>
      </c>
      <c r="O3" s="63">
        <v>-0.19648636110608919</v>
      </c>
      <c r="P3" s="63">
        <v>-0.19648636110608919</v>
      </c>
      <c r="R3" s="149">
        <v>3.1486130904581984</v>
      </c>
      <c r="S3" s="63">
        <v>3.1486130904581984</v>
      </c>
      <c r="T3" s="63">
        <v>3.1486130904581984</v>
      </c>
      <c r="U3" s="63">
        <v>3.1486130904581984</v>
      </c>
      <c r="V3" s="63">
        <v>3.1486130904581984</v>
      </c>
      <c r="X3" s="149">
        <v>-0.75479267155470353</v>
      </c>
      <c r="Y3" s="63">
        <v>-0.75479267155470353</v>
      </c>
      <c r="Z3" s="63">
        <v>-0.75479267155470353</v>
      </c>
      <c r="AA3" s="63">
        <v>-0.75479267155470353</v>
      </c>
      <c r="AC3" s="149">
        <v>-7.3488292437993152E-2</v>
      </c>
      <c r="AD3" s="63">
        <v>-7.3488292437993152E-2</v>
      </c>
      <c r="AF3" s="149">
        <v>-0.66763506477379764</v>
      </c>
      <c r="AG3" s="63">
        <v>-0.66763506477379764</v>
      </c>
      <c r="AH3" s="63">
        <v>-0.66763506477379764</v>
      </c>
      <c r="AI3" s="63">
        <v>-0.66763506477379764</v>
      </c>
      <c r="AJ3" s="63">
        <v>-0.66763506477379764</v>
      </c>
    </row>
    <row r="4" spans="3:36">
      <c r="C4" s="150" t="s">
        <v>126</v>
      </c>
      <c r="F4" s="149">
        <v>-1.8882135893323309</v>
      </c>
      <c r="G4" s="63">
        <v>-1.8882135893323309</v>
      </c>
      <c r="H4" s="63">
        <v>-1.8882135893323309</v>
      </c>
      <c r="I4" s="63">
        <v>-1.8882135893323309</v>
      </c>
      <c r="J4" s="63">
        <v>-1.8882135893323309</v>
      </c>
      <c r="L4" s="149">
        <v>-3.6231441289182698</v>
      </c>
      <c r="M4" s="63">
        <v>-3.6231441289182698</v>
      </c>
      <c r="N4" s="63">
        <v>-3.6231441289182698</v>
      </c>
      <c r="O4" s="63">
        <v>-3.6231441289182698</v>
      </c>
      <c r="P4" s="63">
        <v>-3.6231441289182698</v>
      </c>
      <c r="R4" s="149">
        <v>-0.39818290724839756</v>
      </c>
      <c r="S4" s="63">
        <v>-0.39818290724839756</v>
      </c>
      <c r="T4" s="63">
        <v>-0.39818290724839756</v>
      </c>
      <c r="U4" s="63">
        <v>-0.39818290724839756</v>
      </c>
      <c r="V4" s="63">
        <v>-0.39818290724839756</v>
      </c>
      <c r="X4" s="149">
        <v>1.7379391971405269</v>
      </c>
      <c r="Y4" s="63">
        <v>1.7379391971405269</v>
      </c>
      <c r="Z4" s="63">
        <v>1.7379391971405269</v>
      </c>
      <c r="AA4" s="63">
        <v>1.7379391971405269</v>
      </c>
      <c r="AC4" s="149">
        <v>-4.2455411244770147</v>
      </c>
      <c r="AD4" s="63">
        <v>-4.2455411244770147</v>
      </c>
      <c r="AF4" s="149">
        <v>2.9624119710318197</v>
      </c>
      <c r="AG4" s="63">
        <v>2.9624119710318197</v>
      </c>
      <c r="AH4" s="63">
        <v>2.9624119710318197</v>
      </c>
      <c r="AI4" s="63">
        <v>2.9624119710318197</v>
      </c>
      <c r="AJ4" s="63">
        <v>2.9624119710318197</v>
      </c>
    </row>
    <row r="5" spans="3:36" ht="15">
      <c r="C5" s="151" t="s">
        <v>55</v>
      </c>
      <c r="F5" s="149">
        <v>-2.4387021261632666</v>
      </c>
      <c r="G5" s="63">
        <v>-2.4387021261632666</v>
      </c>
      <c r="H5" s="63">
        <v>-2.4387021261632666</v>
      </c>
      <c r="I5" s="63">
        <v>-2.4387021261632666</v>
      </c>
      <c r="J5" s="63">
        <v>-2.4387021261632666</v>
      </c>
      <c r="L5" s="149">
        <v>-3.8196304900243492</v>
      </c>
      <c r="M5" s="63">
        <v>-3.8196304900243492</v>
      </c>
      <c r="N5" s="63">
        <v>-3.8196304900243492</v>
      </c>
      <c r="O5" s="63">
        <v>-3.8196304900243492</v>
      </c>
      <c r="P5" s="63">
        <v>-3.8196304900243492</v>
      </c>
      <c r="R5" s="149">
        <v>2.7504301832097866</v>
      </c>
      <c r="S5" s="63">
        <v>2.7504301832097866</v>
      </c>
      <c r="T5" s="63">
        <v>2.7504301832097866</v>
      </c>
      <c r="U5" s="63">
        <v>2.7504301832097866</v>
      </c>
      <c r="V5" s="63">
        <v>2.7504301832097866</v>
      </c>
      <c r="X5" s="149">
        <v>0.98314652558581783</v>
      </c>
      <c r="Y5" s="63">
        <v>0.98314652558581783</v>
      </c>
      <c r="Z5" s="63">
        <v>0.98314652558581783</v>
      </c>
      <c r="AA5" s="63">
        <v>0.98314652558581783</v>
      </c>
      <c r="AC5" s="149">
        <v>-4.319029416915015</v>
      </c>
      <c r="AD5" s="63">
        <v>-4.319029416915015</v>
      </c>
      <c r="AF5" s="149">
        <v>2.2947769062580328</v>
      </c>
      <c r="AG5" s="63">
        <v>2.2947769062580328</v>
      </c>
      <c r="AH5" s="63">
        <v>2.2947769062580328</v>
      </c>
      <c r="AI5" s="63">
        <v>2.2947769062580328</v>
      </c>
      <c r="AJ5" s="63">
        <v>2.2947769062580328</v>
      </c>
    </row>
    <row r="6" spans="3:36">
      <c r="C6" s="150" t="s">
        <v>413</v>
      </c>
      <c r="F6" s="149">
        <v>0.24399560625352468</v>
      </c>
      <c r="G6" s="63">
        <v>0.24399560625352468</v>
      </c>
      <c r="H6" s="63">
        <v>0.24399560625352468</v>
      </c>
      <c r="I6" s="63">
        <v>0.24399560625352468</v>
      </c>
      <c r="J6" s="63">
        <v>0.24399560625352468</v>
      </c>
      <c r="L6" s="149">
        <v>0.17493145845460534</v>
      </c>
      <c r="M6" s="63">
        <v>0.17493145845460534</v>
      </c>
      <c r="N6" s="63">
        <v>0.17493145845460534</v>
      </c>
      <c r="O6" s="63">
        <v>0.17493145845460534</v>
      </c>
      <c r="P6" s="63">
        <v>0.17493145845460534</v>
      </c>
      <c r="R6" s="149">
        <v>0.50952016317374937</v>
      </c>
      <c r="S6" s="63">
        <v>0.50952016317374937</v>
      </c>
      <c r="T6" s="63">
        <v>0.50952016317374937</v>
      </c>
      <c r="U6" s="63">
        <v>0.50952016317374937</v>
      </c>
      <c r="V6" s="63">
        <v>0.50952016317374937</v>
      </c>
      <c r="X6" s="149">
        <v>0.51502718283651627</v>
      </c>
      <c r="Y6" s="63">
        <v>0.51502718283651627</v>
      </c>
      <c r="Z6" s="63">
        <v>0.51502718283651627</v>
      </c>
      <c r="AA6" s="63">
        <v>0.51502718283651627</v>
      </c>
      <c r="AC6" s="149">
        <v>0.12833375874405473</v>
      </c>
      <c r="AD6" s="63">
        <v>0.12833375874405473</v>
      </c>
      <c r="AF6" s="149">
        <v>-0.80974800159217275</v>
      </c>
      <c r="AG6" s="63">
        <v>-0.80974800159217275</v>
      </c>
      <c r="AH6" s="63">
        <v>-0.80974800159217275</v>
      </c>
      <c r="AI6" s="63">
        <v>-0.80974800159217275</v>
      </c>
      <c r="AJ6" s="63">
        <v>-0.80974800159217275</v>
      </c>
    </row>
    <row r="7" spans="3:36">
      <c r="C7" s="150" t="s">
        <v>117</v>
      </c>
      <c r="F7" s="149">
        <v>1.6442179830787964</v>
      </c>
      <c r="G7" s="63">
        <v>1.6442179830787964</v>
      </c>
      <c r="H7" s="63">
        <v>1.6442179830787964</v>
      </c>
      <c r="I7" s="63">
        <v>1.6442179830787964</v>
      </c>
      <c r="J7" s="63">
        <v>1.6442179830787964</v>
      </c>
      <c r="L7" s="149">
        <v>3.4482126704636613</v>
      </c>
      <c r="M7" s="63">
        <v>3.4482126704636613</v>
      </c>
      <c r="N7" s="63">
        <v>3.4482126704636613</v>
      </c>
      <c r="O7" s="63">
        <v>3.4482126704636613</v>
      </c>
      <c r="P7" s="63">
        <v>3.4482126704636613</v>
      </c>
      <c r="R7" s="149">
        <v>-0.11133725592534915</v>
      </c>
      <c r="S7" s="63">
        <v>-0.11133725592534915</v>
      </c>
      <c r="T7" s="63">
        <v>-0.11133725592534915</v>
      </c>
      <c r="U7" s="63">
        <v>-0.11133725592534915</v>
      </c>
      <c r="V7" s="63">
        <v>-0.11133725592534915</v>
      </c>
      <c r="X7" s="149">
        <v>-2.252966379977039</v>
      </c>
      <c r="Y7" s="63">
        <v>-2.252966379977039</v>
      </c>
      <c r="Z7" s="63">
        <v>-2.252966379977039</v>
      </c>
      <c r="AA7" s="63">
        <v>-2.252966379977039</v>
      </c>
      <c r="AC7" s="149">
        <v>4.1172073657329662</v>
      </c>
      <c r="AD7" s="63">
        <v>4.1172073657329662</v>
      </c>
      <c r="AF7" s="149">
        <v>-2.1526639694396508</v>
      </c>
      <c r="AG7" s="63">
        <v>-2.1526639694396508</v>
      </c>
      <c r="AH7" s="63">
        <v>-2.1526639694396508</v>
      </c>
      <c r="AI7" s="63">
        <v>-2.1526639694396508</v>
      </c>
      <c r="AJ7" s="63">
        <v>-2.1526639694396508</v>
      </c>
    </row>
    <row r="8" spans="3:36" ht="15">
      <c r="C8" s="49" t="s">
        <v>414</v>
      </c>
      <c r="F8" s="149">
        <v>-2.1947065199097344</v>
      </c>
      <c r="G8" s="63">
        <v>-2.1947065199097344</v>
      </c>
      <c r="H8" s="63">
        <v>-2.1947065199097344</v>
      </c>
      <c r="I8" s="63">
        <v>-2.1947065199097344</v>
      </c>
      <c r="J8" s="63">
        <v>-2.1947065199097344</v>
      </c>
      <c r="L8" s="149">
        <v>-3.6446990315697354</v>
      </c>
      <c r="M8" s="63">
        <v>-3.6446990315697354</v>
      </c>
      <c r="N8" s="63">
        <v>-3.6446990315697354</v>
      </c>
      <c r="O8" s="63">
        <v>-3.6446990315697354</v>
      </c>
      <c r="P8" s="63">
        <v>-3.6446990315697354</v>
      </c>
      <c r="R8" s="149">
        <v>3.2599503463835284</v>
      </c>
      <c r="S8" s="63">
        <v>3.2599503463835284</v>
      </c>
      <c r="T8" s="63">
        <v>3.2599503463835284</v>
      </c>
      <c r="U8" s="63">
        <v>3.2599503463835284</v>
      </c>
      <c r="V8" s="63">
        <v>3.2599503463835284</v>
      </c>
      <c r="X8" s="149">
        <v>1.4981737084223323</v>
      </c>
      <c r="Y8" s="63">
        <v>1.4981737084223323</v>
      </c>
      <c r="Z8" s="63">
        <v>1.4981737084223323</v>
      </c>
      <c r="AA8" s="63">
        <v>1.4981737084223323</v>
      </c>
      <c r="AC8" s="149">
        <v>-4.1906956581709576</v>
      </c>
      <c r="AD8" s="63">
        <v>-4.1906956581709576</v>
      </c>
      <c r="AF8" s="149">
        <v>1.4850289046658345</v>
      </c>
      <c r="AG8" s="63">
        <v>1.4850289046658345</v>
      </c>
      <c r="AH8" s="63">
        <v>1.4850289046658345</v>
      </c>
      <c r="AI8" s="63">
        <v>1.4850289046658345</v>
      </c>
      <c r="AJ8" s="63">
        <v>1.4850289046658345</v>
      </c>
    </row>
    <row r="9" spans="3:36" ht="15">
      <c r="C9" s="49"/>
      <c r="F9" s="149"/>
      <c r="G9" s="63"/>
      <c r="H9" s="63"/>
      <c r="I9" s="63"/>
      <c r="J9" s="63"/>
      <c r="L9" s="149"/>
      <c r="M9" s="63"/>
      <c r="N9" s="63"/>
      <c r="O9" s="63"/>
      <c r="P9" s="6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34DD-BBE3-4FFF-8369-A394274C109C}">
  <dimension ref="A1:AA22"/>
  <sheetViews>
    <sheetView workbookViewId="0">
      <selection activeCell="E32" sqref="E32"/>
    </sheetView>
  </sheetViews>
  <sheetFormatPr baseColWidth="10" defaultRowHeight="14.25"/>
  <cols>
    <col min="1" max="1" width="19.5" style="157" bestFit="1" customWidth="1"/>
    <col min="2" max="16384" width="11" style="157"/>
  </cols>
  <sheetData>
    <row r="1" spans="1:27">
      <c r="A1" s="157" t="s">
        <v>416</v>
      </c>
      <c r="B1" s="157">
        <f>'[4]scénarios COR'!M$2</f>
        <v>2025</v>
      </c>
      <c r="C1" s="157">
        <f>'[4]scénarios COR'!N$2</f>
        <v>2026</v>
      </c>
      <c r="D1" s="157">
        <f>'[4]scénarios COR'!O$2</f>
        <v>2027</v>
      </c>
      <c r="E1" s="157">
        <f>'[4]scénarios COR'!P$2</f>
        <v>2028</v>
      </c>
      <c r="F1" s="157">
        <f>'[4]scénarios COR'!Q$2</f>
        <v>2029</v>
      </c>
      <c r="G1" s="157">
        <f>'[4]scénarios COR'!R$2</f>
        <v>2030</v>
      </c>
      <c r="H1" s="157">
        <f>'[4]scénarios COR'!S$2</f>
        <v>2031</v>
      </c>
      <c r="I1" s="157">
        <f>'[4]scénarios COR'!T$2</f>
        <v>2032</v>
      </c>
      <c r="J1" s="157">
        <f>'[4]scénarios COR'!U$2</f>
        <v>2033</v>
      </c>
      <c r="K1" s="157">
        <f>'[4]scénarios COR'!V$2</f>
        <v>2034</v>
      </c>
      <c r="L1" s="157">
        <f>'[4]scénarios COR'!W$2</f>
        <v>2035</v>
      </c>
      <c r="M1" s="157">
        <f>'[4]scénarios COR'!X$2</f>
        <v>2036</v>
      </c>
      <c r="N1" s="157">
        <f>'[4]scénarios COR'!Y$2</f>
        <v>2037</v>
      </c>
      <c r="O1" s="157">
        <f>'[4]scénarios COR'!Z$2</f>
        <v>2038</v>
      </c>
      <c r="P1" s="157">
        <f>'[4]scénarios COR'!AA$2</f>
        <v>2039</v>
      </c>
      <c r="Q1" s="157">
        <f>'[4]scénarios COR'!AB$2</f>
        <v>2040</v>
      </c>
      <c r="R1" s="157">
        <f>'[4]scénarios COR'!AC$2</f>
        <v>2041</v>
      </c>
      <c r="S1" s="157">
        <f>'[4]scénarios COR'!AD$2</f>
        <v>2042</v>
      </c>
      <c r="T1" s="157">
        <f>'[4]scénarios COR'!AE$2</f>
        <v>2043</v>
      </c>
      <c r="U1" s="157">
        <f>'[4]scénarios COR'!AF$2</f>
        <v>2044</v>
      </c>
      <c r="V1" s="157">
        <f>'[4]scénarios COR'!AG$2</f>
        <v>2045</v>
      </c>
      <c r="W1" s="157">
        <f>'[4]scénarios COR'!AH$2</f>
        <v>2046</v>
      </c>
      <c r="X1" s="157">
        <f>'[4]scénarios COR'!AI$2</f>
        <v>2047</v>
      </c>
      <c r="Y1" s="157">
        <f>'[4]scénarios COR'!AJ$2</f>
        <v>2048</v>
      </c>
      <c r="Z1" s="157">
        <f>'[4]scénarios COR'!AK$2</f>
        <v>2049</v>
      </c>
      <c r="AA1" s="157">
        <f>'[4]scénarios COR'!AL$2</f>
        <v>2050</v>
      </c>
    </row>
    <row r="2" spans="1:27">
      <c r="A2" s="157" t="s">
        <v>131</v>
      </c>
      <c r="B2" s="158">
        <f>'[4]scénarios COR'!M10</f>
        <v>0.72</v>
      </c>
      <c r="C2" s="158">
        <f>'[4]scénarios COR'!N10</f>
        <v>0.86</v>
      </c>
      <c r="D2" s="158">
        <f>'[4]scénarios COR'!O10</f>
        <v>0.85</v>
      </c>
      <c r="E2" s="158">
        <f>'[4]scénarios COR'!P10</f>
        <v>0.83</v>
      </c>
      <c r="F2" s="158">
        <f>'[4]scénarios COR'!Q10</f>
        <v>0.78</v>
      </c>
      <c r="G2" s="158">
        <f>'[4]scénarios COR'!R10</f>
        <v>0.79</v>
      </c>
      <c r="H2" s="158">
        <f>'[4]scénarios COR'!S10</f>
        <v>0.79</v>
      </c>
      <c r="I2" s="158">
        <f>'[4]scénarios COR'!T10</f>
        <v>0.78</v>
      </c>
      <c r="J2" s="158">
        <f>'[4]scénarios COR'!U10</f>
        <v>0.77</v>
      </c>
      <c r="K2" s="158">
        <f>'[4]scénarios COR'!V10</f>
        <v>0.75</v>
      </c>
      <c r="L2" s="158">
        <f>'[4]scénarios COR'!W10</f>
        <v>0.75</v>
      </c>
      <c r="M2" s="158">
        <f>'[4]scénarios COR'!X10</f>
        <v>0.74</v>
      </c>
      <c r="N2" s="158">
        <f>'[4]scénarios COR'!Y10</f>
        <v>0.73</v>
      </c>
      <c r="O2" s="158">
        <f>'[4]scénarios COR'!Z10</f>
        <v>0.72</v>
      </c>
      <c r="P2" s="158">
        <f>'[4]scénarios COR'!AA10</f>
        <v>0.71</v>
      </c>
      <c r="Q2" s="158">
        <f>'[4]scénarios COR'!AB10</f>
        <v>0.7</v>
      </c>
      <c r="R2" s="158">
        <f>'[4]scénarios COR'!AC10</f>
        <v>0.7</v>
      </c>
      <c r="S2" s="158">
        <f>'[4]scénarios COR'!AD10</f>
        <v>0.7</v>
      </c>
      <c r="T2" s="158">
        <f>'[4]scénarios COR'!AE10</f>
        <v>0.7</v>
      </c>
      <c r="U2" s="158">
        <f>'[4]scénarios COR'!AF10</f>
        <v>0.7</v>
      </c>
      <c r="V2" s="158">
        <f>'[4]scénarios COR'!AG10</f>
        <v>0.7</v>
      </c>
      <c r="W2" s="158">
        <f>'[4]scénarios COR'!AH10</f>
        <v>0.7</v>
      </c>
      <c r="X2" s="158">
        <f>'[4]scénarios COR'!AI10</f>
        <v>0.7</v>
      </c>
      <c r="Y2" s="158">
        <f>'[4]scénarios COR'!AJ10</f>
        <v>0.7</v>
      </c>
      <c r="Z2" s="158">
        <f>'[4]scénarios COR'!AK10</f>
        <v>0.7</v>
      </c>
      <c r="AA2" s="158">
        <f>'[4]scénarios COR'!AL10</f>
        <v>0.7</v>
      </c>
    </row>
    <row r="3" spans="1:27">
      <c r="A3" s="157" t="s">
        <v>132</v>
      </c>
      <c r="B3" s="158"/>
      <c r="C3" s="158"/>
      <c r="D3" s="158"/>
      <c r="E3" s="158"/>
      <c r="F3" s="158">
        <f>'[4]scénarios COR'!Q56</f>
        <v>0.78</v>
      </c>
      <c r="G3" s="158">
        <f>'[4]scénarios COR'!R56</f>
        <v>0.77</v>
      </c>
      <c r="H3" s="158">
        <f>'[4]scénarios COR'!S56</f>
        <v>0.73</v>
      </c>
      <c r="I3" s="158">
        <f>'[4]scénarios COR'!T56</f>
        <v>0.69</v>
      </c>
      <c r="J3" s="158">
        <f>'[4]scénarios COR'!U56</f>
        <v>0.66</v>
      </c>
      <c r="K3" s="158">
        <f>'[4]scénarios COR'!V56</f>
        <v>0.62</v>
      </c>
      <c r="L3" s="158">
        <f>'[4]scénarios COR'!W56</f>
        <v>0.57999999999999996</v>
      </c>
      <c r="M3" s="158">
        <f>'[4]scénarios COR'!X56</f>
        <v>0.55000000000000004</v>
      </c>
      <c r="N3" s="158">
        <f>'[4]scénarios COR'!Y56</f>
        <v>0.51</v>
      </c>
      <c r="O3" s="158">
        <f>'[4]scénarios COR'!Z56</f>
        <v>0.47</v>
      </c>
      <c r="P3" s="158">
        <f>'[4]scénarios COR'!AA56</f>
        <v>0.44</v>
      </c>
      <c r="Q3" s="158">
        <f>'[4]scénarios COR'!AB56</f>
        <v>0.4</v>
      </c>
      <c r="R3" s="158">
        <f>'[4]scénarios COR'!AC56</f>
        <v>0.4</v>
      </c>
      <c r="S3" s="158">
        <f>'[4]scénarios COR'!AD56</f>
        <v>0.4</v>
      </c>
      <c r="T3" s="158">
        <f>'[4]scénarios COR'!AE56</f>
        <v>0.4</v>
      </c>
      <c r="U3" s="158">
        <f>'[4]scénarios COR'!AF56</f>
        <v>0.4</v>
      </c>
      <c r="V3" s="158">
        <f>'[4]scénarios COR'!AG56</f>
        <v>0.4</v>
      </c>
      <c r="W3" s="158">
        <f>'[4]scénarios COR'!AH56</f>
        <v>0.4</v>
      </c>
      <c r="X3" s="158">
        <f>'[4]scénarios COR'!AI56</f>
        <v>0.4</v>
      </c>
      <c r="Y3" s="158">
        <f>'[4]scénarios COR'!AJ56</f>
        <v>0.4</v>
      </c>
      <c r="Z3" s="158">
        <f>'[4]scénarios COR'!AK56</f>
        <v>0.4</v>
      </c>
      <c r="AA3" s="158">
        <f>'[4]scénarios COR'!AL56</f>
        <v>0.4</v>
      </c>
    </row>
    <row r="4" spans="1:27">
      <c r="A4" s="157" t="s">
        <v>133</v>
      </c>
      <c r="B4" s="158"/>
      <c r="C4" s="158"/>
      <c r="D4" s="158"/>
      <c r="E4" s="158"/>
      <c r="F4" s="158">
        <f>'[4]scénarios COR'!Q34</f>
        <v>0.78</v>
      </c>
      <c r="G4" s="158">
        <f>'[4]scénarios COR'!R34</f>
        <v>0.82</v>
      </c>
      <c r="H4" s="158">
        <f>'[4]scénarios COR'!S34</f>
        <v>0.84</v>
      </c>
      <c r="I4" s="158">
        <f>'[4]scénarios COR'!T34</f>
        <v>0.86</v>
      </c>
      <c r="J4" s="158">
        <f>'[4]scénarios COR'!U34</f>
        <v>0.88</v>
      </c>
      <c r="K4" s="158">
        <f>'[4]scénarios COR'!V34</f>
        <v>0.89</v>
      </c>
      <c r="L4" s="158">
        <f>'[4]scénarios COR'!W34</f>
        <v>0.91</v>
      </c>
      <c r="M4" s="158">
        <f>'[4]scénarios COR'!X34</f>
        <v>0.93</v>
      </c>
      <c r="N4" s="158">
        <f>'[4]scénarios COR'!Y34</f>
        <v>0.95</v>
      </c>
      <c r="O4" s="158">
        <f>'[4]scénarios COR'!Z34</f>
        <v>0.96</v>
      </c>
      <c r="P4" s="158">
        <f>'[4]scénarios COR'!AA34</f>
        <v>0.98</v>
      </c>
      <c r="Q4" s="158">
        <f>'[4]scénarios COR'!AB34</f>
        <v>1</v>
      </c>
      <c r="R4" s="158">
        <f>'[4]scénarios COR'!AC34</f>
        <v>1</v>
      </c>
      <c r="S4" s="158">
        <f>'[4]scénarios COR'!AD34</f>
        <v>1</v>
      </c>
      <c r="T4" s="158">
        <f>'[4]scénarios COR'!AE34</f>
        <v>1</v>
      </c>
      <c r="U4" s="158">
        <f>'[4]scénarios COR'!AF34</f>
        <v>1</v>
      </c>
      <c r="V4" s="158">
        <f>'[4]scénarios COR'!AG34</f>
        <v>1</v>
      </c>
      <c r="W4" s="158">
        <f>'[4]scénarios COR'!AH34</f>
        <v>1</v>
      </c>
      <c r="X4" s="158">
        <f>'[4]scénarios COR'!AI34</f>
        <v>1</v>
      </c>
      <c r="Y4" s="158">
        <f>'[4]scénarios COR'!AJ34</f>
        <v>1</v>
      </c>
      <c r="Z4" s="158">
        <f>'[4]scénarios COR'!AK34</f>
        <v>1</v>
      </c>
      <c r="AA4" s="158">
        <f>'[4]scénarios COR'!AL34</f>
        <v>1</v>
      </c>
    </row>
    <row r="6" spans="1:27">
      <c r="A6" s="157" t="s">
        <v>417</v>
      </c>
      <c r="B6" s="157">
        <f>'[4]scénarios COR'!M$2</f>
        <v>2025</v>
      </c>
      <c r="C6" s="157">
        <f>'[4]scénarios COR'!N$2</f>
        <v>2026</v>
      </c>
      <c r="D6" s="157">
        <f>'[4]scénarios COR'!O$2</f>
        <v>2027</v>
      </c>
      <c r="E6" s="157">
        <f>'[4]scénarios COR'!P$2</f>
        <v>2028</v>
      </c>
      <c r="F6" s="157">
        <f>'[4]scénarios COR'!Q$2</f>
        <v>2029</v>
      </c>
      <c r="G6" s="157">
        <f>'[4]scénarios COR'!R$2</f>
        <v>2030</v>
      </c>
      <c r="H6" s="157">
        <f>'[4]scénarios COR'!S$2</f>
        <v>2031</v>
      </c>
      <c r="I6" s="157">
        <f>'[4]scénarios COR'!T$2</f>
        <v>2032</v>
      </c>
      <c r="J6" s="157">
        <f>'[4]scénarios COR'!U$2</f>
        <v>2033</v>
      </c>
      <c r="K6" s="157">
        <f>'[4]scénarios COR'!V$2</f>
        <v>2034</v>
      </c>
      <c r="L6" s="157">
        <f>'[4]scénarios COR'!W$2</f>
        <v>2035</v>
      </c>
      <c r="M6" s="157">
        <f>'[4]scénarios COR'!X$2</f>
        <v>2036</v>
      </c>
      <c r="N6" s="157">
        <f>'[4]scénarios COR'!Y$2</f>
        <v>2037</v>
      </c>
      <c r="O6" s="157">
        <f>'[4]scénarios COR'!Z$2</f>
        <v>2038</v>
      </c>
      <c r="P6" s="157">
        <f>'[4]scénarios COR'!AA$2</f>
        <v>2039</v>
      </c>
      <c r="Q6" s="157">
        <f>'[4]scénarios COR'!AB$2</f>
        <v>2040</v>
      </c>
      <c r="R6" s="157">
        <f>'[4]scénarios COR'!AC$2</f>
        <v>2041</v>
      </c>
      <c r="S6" s="157">
        <f>'[4]scénarios COR'!AD$2</f>
        <v>2042</v>
      </c>
      <c r="T6" s="157">
        <f>'[4]scénarios COR'!AE$2</f>
        <v>2043</v>
      </c>
      <c r="U6" s="157">
        <f>'[4]scénarios COR'!AF$2</f>
        <v>2044</v>
      </c>
      <c r="V6" s="157">
        <f>'[4]scénarios COR'!AG$2</f>
        <v>2045</v>
      </c>
      <c r="W6" s="157">
        <f>'[4]scénarios COR'!AH$2</f>
        <v>2046</v>
      </c>
      <c r="X6" s="157">
        <f>'[4]scénarios COR'!AI$2</f>
        <v>2047</v>
      </c>
      <c r="Y6" s="157">
        <f>'[4]scénarios COR'!AJ$2</f>
        <v>2048</v>
      </c>
      <c r="Z6" s="157">
        <f>'[4]scénarios COR'!AK$2</f>
        <v>2049</v>
      </c>
      <c r="AA6" s="157">
        <f>'[4]scénarios COR'!AL$2</f>
        <v>2050</v>
      </c>
    </row>
    <row r="7" spans="1:27">
      <c r="A7" s="157" t="s">
        <v>134</v>
      </c>
      <c r="B7" s="158">
        <f>'[4]scénarios COR'!M9</f>
        <v>7.75</v>
      </c>
      <c r="C7" s="158">
        <f>'[4]scénarios COR'!N9</f>
        <v>7.64</v>
      </c>
      <c r="D7" s="158">
        <f>'[4]scénarios COR'!O9</f>
        <v>7.55</v>
      </c>
      <c r="E7" s="158">
        <f>'[4]scénarios COR'!P9</f>
        <v>7.5</v>
      </c>
      <c r="F7" s="158">
        <f>'[4]scénarios COR'!Q9</f>
        <v>7.5</v>
      </c>
      <c r="G7" s="158">
        <f>'[4]scénarios COR'!R9</f>
        <v>7.45</v>
      </c>
      <c r="H7" s="158">
        <f>'[4]scénarios COR'!S9</f>
        <v>7.41</v>
      </c>
      <c r="I7" s="158">
        <f>'[4]scénarios COR'!T9</f>
        <v>7.36</v>
      </c>
      <c r="J7" s="158">
        <f>'[4]scénarios COR'!U9</f>
        <v>7.32</v>
      </c>
      <c r="K7" s="158">
        <f>'[4]scénarios COR'!V9</f>
        <v>7.27</v>
      </c>
      <c r="L7" s="158">
        <f>'[4]scénarios COR'!W9</f>
        <v>7.23</v>
      </c>
      <c r="M7" s="158">
        <f>'[4]scénarios COR'!X9</f>
        <v>7.18</v>
      </c>
      <c r="N7" s="158">
        <f>'[4]scénarios COR'!Y9</f>
        <v>7.14</v>
      </c>
      <c r="O7" s="158">
        <f>'[4]scénarios COR'!Z9</f>
        <v>7.09</v>
      </c>
      <c r="P7" s="158">
        <f>'[4]scénarios COR'!AA9</f>
        <v>7.05</v>
      </c>
      <c r="Q7" s="158">
        <f>'[4]scénarios COR'!AB9</f>
        <v>7</v>
      </c>
      <c r="R7" s="158">
        <f>'[4]scénarios COR'!AC9</f>
        <v>7</v>
      </c>
      <c r="S7" s="158">
        <f>'[4]scénarios COR'!AD9</f>
        <v>7</v>
      </c>
      <c r="T7" s="158">
        <f>'[4]scénarios COR'!AE9</f>
        <v>7</v>
      </c>
      <c r="U7" s="158">
        <f>'[4]scénarios COR'!AF9</f>
        <v>7</v>
      </c>
      <c r="V7" s="158">
        <f>'[4]scénarios COR'!AG9</f>
        <v>7</v>
      </c>
      <c r="W7" s="158">
        <f>'[4]scénarios COR'!AH9</f>
        <v>7</v>
      </c>
      <c r="X7" s="158">
        <f>'[4]scénarios COR'!AI9</f>
        <v>7</v>
      </c>
      <c r="Y7" s="158">
        <f>'[4]scénarios COR'!AJ9</f>
        <v>7</v>
      </c>
      <c r="Z7" s="158">
        <f>'[4]scénarios COR'!AK9</f>
        <v>7</v>
      </c>
      <c r="AA7" s="158">
        <f>'[4]scénarios COR'!AL9</f>
        <v>7</v>
      </c>
    </row>
    <row r="8" spans="1:27">
      <c r="A8" s="157" t="s">
        <v>135</v>
      </c>
      <c r="B8" s="158"/>
      <c r="C8" s="158"/>
      <c r="D8" s="158"/>
      <c r="E8" s="158"/>
      <c r="F8" s="158">
        <f>'[4]scénarios COR'!Q77</f>
        <v>7.5</v>
      </c>
      <c r="G8" s="158">
        <f>'[4]scénarios COR'!R77</f>
        <v>7.27</v>
      </c>
      <c r="H8" s="158">
        <f>'[4]scénarios COR'!S77</f>
        <v>7.05</v>
      </c>
      <c r="I8" s="158">
        <f>'[4]scénarios COR'!T77</f>
        <v>6.82</v>
      </c>
      <c r="J8" s="158">
        <f>'[4]scénarios COR'!U77</f>
        <v>6.59</v>
      </c>
      <c r="K8" s="158">
        <f>'[4]scénarios COR'!V77</f>
        <v>6.36</v>
      </c>
      <c r="L8" s="158">
        <f>'[4]scénarios COR'!W77</f>
        <v>6.14</v>
      </c>
      <c r="M8" s="158">
        <f>'[4]scénarios COR'!X77</f>
        <v>5.91</v>
      </c>
      <c r="N8" s="158">
        <f>'[4]scénarios COR'!Y77</f>
        <v>5.68</v>
      </c>
      <c r="O8" s="158">
        <f>'[4]scénarios COR'!Z77</f>
        <v>5.45</v>
      </c>
      <c r="P8" s="158">
        <f>'[4]scénarios COR'!AA77</f>
        <v>5.23</v>
      </c>
      <c r="Q8" s="158">
        <f>'[4]scénarios COR'!AB77</f>
        <v>5</v>
      </c>
      <c r="R8" s="158">
        <f>'[4]scénarios COR'!AC77</f>
        <v>5</v>
      </c>
      <c r="S8" s="158">
        <f>'[4]scénarios COR'!AD77</f>
        <v>5</v>
      </c>
      <c r="T8" s="158">
        <f>'[4]scénarios COR'!AE77</f>
        <v>5</v>
      </c>
      <c r="U8" s="158">
        <f>'[4]scénarios COR'!AF77</f>
        <v>5</v>
      </c>
      <c r="V8" s="158">
        <f>'[4]scénarios COR'!AG77</f>
        <v>5</v>
      </c>
      <c r="W8" s="158">
        <f>'[4]scénarios COR'!AH77</f>
        <v>5</v>
      </c>
      <c r="X8" s="158">
        <f>'[4]scénarios COR'!AI77</f>
        <v>5</v>
      </c>
      <c r="Y8" s="158">
        <f>'[4]scénarios COR'!AJ77</f>
        <v>5</v>
      </c>
      <c r="Z8" s="158">
        <f>'[4]scénarios COR'!AK77</f>
        <v>5</v>
      </c>
      <c r="AA8" s="158">
        <f>'[4]scénarios COR'!AL77</f>
        <v>5</v>
      </c>
    </row>
    <row r="9" spans="1:27">
      <c r="A9" s="157" t="s">
        <v>136</v>
      </c>
      <c r="B9" s="158"/>
      <c r="C9" s="158"/>
      <c r="D9" s="158"/>
      <c r="E9" s="158"/>
      <c r="F9" s="158">
        <f>'[4]scénarios COR'!Q99</f>
        <v>7.5</v>
      </c>
      <c r="G9" s="158">
        <f>'[4]scénarios COR'!R99</f>
        <v>7.73</v>
      </c>
      <c r="H9" s="158">
        <f>'[4]scénarios COR'!S99</f>
        <v>7.95</v>
      </c>
      <c r="I9" s="158">
        <f>'[4]scénarios COR'!T99</f>
        <v>8.18</v>
      </c>
      <c r="J9" s="158">
        <f>'[4]scénarios COR'!U99</f>
        <v>8.41</v>
      </c>
      <c r="K9" s="158">
        <f>'[4]scénarios COR'!V99</f>
        <v>8.64</v>
      </c>
      <c r="L9" s="158">
        <f>'[4]scénarios COR'!W99</f>
        <v>8.86</v>
      </c>
      <c r="M9" s="158">
        <f>'[4]scénarios COR'!X99</f>
        <v>9.09</v>
      </c>
      <c r="N9" s="158">
        <f>'[4]scénarios COR'!Y99</f>
        <v>9.32</v>
      </c>
      <c r="O9" s="158">
        <f>'[4]scénarios COR'!Z99</f>
        <v>9.5500000000000007</v>
      </c>
      <c r="P9" s="158">
        <f>'[4]scénarios COR'!AA99</f>
        <v>9.77</v>
      </c>
      <c r="Q9" s="158">
        <f>'[4]scénarios COR'!AB99</f>
        <v>10</v>
      </c>
      <c r="R9" s="158">
        <f>'[4]scénarios COR'!AC99</f>
        <v>10</v>
      </c>
      <c r="S9" s="158">
        <f>'[4]scénarios COR'!AD99</f>
        <v>10</v>
      </c>
      <c r="T9" s="158">
        <f>'[4]scénarios COR'!AE99</f>
        <v>10</v>
      </c>
      <c r="U9" s="158">
        <f>'[4]scénarios COR'!AF99</f>
        <v>10</v>
      </c>
      <c r="V9" s="158">
        <f>'[4]scénarios COR'!AG99</f>
        <v>10</v>
      </c>
      <c r="W9" s="158">
        <f>'[4]scénarios COR'!AH99</f>
        <v>10</v>
      </c>
      <c r="X9" s="158">
        <f>'[4]scénarios COR'!AI99</f>
        <v>10</v>
      </c>
      <c r="Y9" s="158">
        <f>'[4]scénarios COR'!AJ99</f>
        <v>10</v>
      </c>
      <c r="Z9" s="158">
        <f>'[4]scénarios COR'!AK99</f>
        <v>10</v>
      </c>
      <c r="AA9" s="158">
        <f>'[4]scénarios COR'!AL99</f>
        <v>10</v>
      </c>
    </row>
    <row r="11" spans="1:27">
      <c r="A11" s="157" t="s">
        <v>419</v>
      </c>
      <c r="B11" s="157">
        <f>'[4]scénarios COR'!M$2</f>
        <v>2025</v>
      </c>
      <c r="C11" s="157">
        <f>'[4]scénarios COR'!N$2</f>
        <v>2026</v>
      </c>
      <c r="D11" s="157">
        <f>'[4]scénarios COR'!O$2</f>
        <v>2027</v>
      </c>
      <c r="E11" s="157">
        <f>'[4]scénarios COR'!P$2</f>
        <v>2028</v>
      </c>
      <c r="F11" s="157">
        <f>'[4]scénarios COR'!Q$2</f>
        <v>2029</v>
      </c>
      <c r="G11" s="157">
        <f>'[4]scénarios COR'!R$2</f>
        <v>2030</v>
      </c>
      <c r="H11" s="157">
        <f>'[4]scénarios COR'!S$2</f>
        <v>2031</v>
      </c>
      <c r="I11" s="157">
        <f>'[4]scénarios COR'!T$2</f>
        <v>2032</v>
      </c>
      <c r="J11" s="157">
        <f>'[4]scénarios COR'!U$2</f>
        <v>2033</v>
      </c>
      <c r="K11" s="157">
        <f>'[4]scénarios COR'!V$2</f>
        <v>2034</v>
      </c>
      <c r="L11" s="157">
        <f>'[4]scénarios COR'!W$2</f>
        <v>2035</v>
      </c>
      <c r="M11" s="157">
        <f>'[4]scénarios COR'!X$2</f>
        <v>2036</v>
      </c>
      <c r="N11" s="157">
        <f>'[4]scénarios COR'!Y$2</f>
        <v>2037</v>
      </c>
      <c r="O11" s="157">
        <f>'[4]scénarios COR'!Z$2</f>
        <v>2038</v>
      </c>
      <c r="P11" s="157">
        <f>'[4]scénarios COR'!AA$2</f>
        <v>2039</v>
      </c>
      <c r="Q11" s="157">
        <f>'[4]scénarios COR'!AB$2</f>
        <v>2040</v>
      </c>
      <c r="R11" s="157">
        <f>'[4]scénarios COR'!AC$2</f>
        <v>2041</v>
      </c>
      <c r="S11" s="157">
        <f>'[4]scénarios COR'!AD$2</f>
        <v>2042</v>
      </c>
      <c r="T11" s="157">
        <f>'[4]scénarios COR'!AE$2</f>
        <v>2043</v>
      </c>
      <c r="U11" s="157">
        <f>'[4]scénarios COR'!AF$2</f>
        <v>2044</v>
      </c>
      <c r="V11" s="157">
        <f>'[4]scénarios COR'!AG$2</f>
        <v>2045</v>
      </c>
      <c r="W11" s="157">
        <f>'[4]scénarios COR'!AH$2</f>
        <v>2046</v>
      </c>
      <c r="X11" s="157">
        <f>'[4]scénarios COR'!AI$2</f>
        <v>2047</v>
      </c>
      <c r="Y11" s="157">
        <f>'[4]scénarios COR'!AJ$2</f>
        <v>2048</v>
      </c>
      <c r="Z11" s="157">
        <f>'[4]scénarios COR'!AK$2</f>
        <v>2049</v>
      </c>
      <c r="AA11" s="157">
        <f>'[4]scénarios COR'!AL$2</f>
        <v>2050</v>
      </c>
    </row>
    <row r="12" spans="1:27">
      <c r="A12" s="157" t="s">
        <v>137</v>
      </c>
      <c r="C12" s="158">
        <v>2.5292399999999988</v>
      </c>
      <c r="D12" s="158">
        <v>2.9643559999999898</v>
      </c>
      <c r="E12" s="158">
        <v>3.3800080000000117</v>
      </c>
      <c r="F12" s="158">
        <v>3.3800080000000117</v>
      </c>
      <c r="G12" s="158">
        <v>3.6236250000000076</v>
      </c>
      <c r="H12" s="158">
        <v>3.6338000000000088</v>
      </c>
      <c r="I12" s="158">
        <v>3.582925000000003</v>
      </c>
      <c r="J12" s="158">
        <v>3.5523999999999996</v>
      </c>
      <c r="K12" s="158">
        <v>3.2980250000000151</v>
      </c>
      <c r="L12" s="158">
        <v>3.2980250000000151</v>
      </c>
      <c r="M12" s="158">
        <v>3.2166250000000058</v>
      </c>
      <c r="N12" s="158">
        <v>3.1453999999999978</v>
      </c>
      <c r="O12" s="158">
        <v>3.1555749999999989</v>
      </c>
      <c r="P12" s="158">
        <v>3.1657500000000001</v>
      </c>
      <c r="Q12" s="158">
        <v>3.0843499999999908</v>
      </c>
      <c r="R12" s="158">
        <v>2.9927750000000026</v>
      </c>
      <c r="S12" s="158">
        <v>2.9622499999999992</v>
      </c>
      <c r="T12" s="158">
        <v>2.870675000000011</v>
      </c>
      <c r="U12" s="158">
        <v>2.8299750000000063</v>
      </c>
      <c r="V12" s="158">
        <v>2.7791000000000228</v>
      </c>
      <c r="W12" s="158">
        <v>2.6875250000000124</v>
      </c>
      <c r="X12" s="158">
        <v>2.6773500000000112</v>
      </c>
      <c r="Y12" s="158">
        <v>2.6366500000000066</v>
      </c>
      <c r="Z12" s="158">
        <v>2.6366500000000066</v>
      </c>
      <c r="AA12" s="158">
        <v>2.5755999999999997</v>
      </c>
    </row>
    <row r="13" spans="1:27">
      <c r="A13" s="157" t="s">
        <v>138</v>
      </c>
      <c r="C13" s="158">
        <v>3.0292399999999988</v>
      </c>
      <c r="D13" s="158">
        <v>3.4643559999999898</v>
      </c>
      <c r="E13" s="158">
        <v>3.8800080000000117</v>
      </c>
      <c r="F13" s="158">
        <v>3.8800080000000117</v>
      </c>
      <c r="G13" s="158">
        <v>4.1236250000000076</v>
      </c>
      <c r="H13" s="158">
        <v>4.1338000000000088</v>
      </c>
      <c r="I13" s="158">
        <v>4.082925000000003</v>
      </c>
      <c r="J13" s="158">
        <v>4.0523999999999996</v>
      </c>
      <c r="K13" s="158">
        <v>3.7980250000000151</v>
      </c>
      <c r="L13" s="158">
        <v>3.7980250000000151</v>
      </c>
      <c r="M13" s="158">
        <v>3.7166250000000058</v>
      </c>
      <c r="N13" s="158">
        <v>3.6453999999999978</v>
      </c>
      <c r="O13" s="158">
        <v>3.6555749999999989</v>
      </c>
      <c r="P13" s="158">
        <v>3.6657500000000001</v>
      </c>
      <c r="Q13" s="158">
        <v>3.5843499999999908</v>
      </c>
      <c r="R13" s="158">
        <v>3.4927750000000026</v>
      </c>
      <c r="S13" s="158">
        <v>3.4622499999999992</v>
      </c>
      <c r="T13" s="158">
        <v>3.370675000000011</v>
      </c>
      <c r="U13" s="158">
        <v>3.3299750000000063</v>
      </c>
      <c r="V13" s="158">
        <v>3.2791000000000228</v>
      </c>
      <c r="W13" s="158">
        <v>3.1875250000000124</v>
      </c>
      <c r="X13" s="158">
        <v>3.1773500000000112</v>
      </c>
      <c r="Y13" s="158">
        <v>3.1366500000000066</v>
      </c>
      <c r="Z13" s="158">
        <v>3.1366500000000066</v>
      </c>
      <c r="AA13" s="158">
        <v>3.0755999999999997</v>
      </c>
    </row>
    <row r="14" spans="1:27">
      <c r="A14" s="157" t="s">
        <v>139</v>
      </c>
      <c r="C14" s="158">
        <v>2.0292399999999988</v>
      </c>
      <c r="D14" s="158">
        <v>2.4643559999999898</v>
      </c>
      <c r="E14" s="158">
        <v>2.8800080000000117</v>
      </c>
      <c r="F14" s="158">
        <v>2.8800080000000117</v>
      </c>
      <c r="G14" s="158">
        <v>3.1236250000000076</v>
      </c>
      <c r="H14" s="158">
        <v>3.1338000000000088</v>
      </c>
      <c r="I14" s="158">
        <v>3.082925000000003</v>
      </c>
      <c r="J14" s="158">
        <v>3.0523999999999996</v>
      </c>
      <c r="K14" s="158">
        <v>2.7980250000000151</v>
      </c>
      <c r="L14" s="158">
        <v>2.7980250000000151</v>
      </c>
      <c r="M14" s="158">
        <v>2.7166250000000058</v>
      </c>
      <c r="N14" s="158">
        <v>2.6453999999999978</v>
      </c>
      <c r="O14" s="158">
        <v>2.6555749999999989</v>
      </c>
      <c r="P14" s="158">
        <v>2.6657500000000001</v>
      </c>
      <c r="Q14" s="158">
        <v>2.5843499999999908</v>
      </c>
      <c r="R14" s="158">
        <v>2.4927750000000026</v>
      </c>
      <c r="S14" s="158">
        <v>2.4622499999999992</v>
      </c>
      <c r="T14" s="158">
        <v>2.370675000000011</v>
      </c>
      <c r="U14" s="158">
        <v>2.3299750000000063</v>
      </c>
      <c r="V14" s="158">
        <v>2.2791000000000228</v>
      </c>
      <c r="W14" s="158">
        <v>2.1875250000000124</v>
      </c>
      <c r="X14" s="158">
        <v>2.1773500000000112</v>
      </c>
      <c r="Y14" s="158">
        <v>2.1366500000000066</v>
      </c>
      <c r="Z14" s="158">
        <v>2.1366500000000066</v>
      </c>
      <c r="AA14" s="158">
        <v>2.0755999999999997</v>
      </c>
    </row>
    <row r="16" spans="1:27">
      <c r="A16" s="157" t="s">
        <v>420</v>
      </c>
      <c r="B16" s="157">
        <f>'[4]scénarios COR'!M$2</f>
        <v>2025</v>
      </c>
      <c r="C16" s="157">
        <f>'[4]scénarios COR'!N$2</f>
        <v>2026</v>
      </c>
      <c r="D16" s="157">
        <f>'[4]scénarios COR'!O$2</f>
        <v>2027</v>
      </c>
      <c r="E16" s="157">
        <f>'[4]scénarios COR'!P$2</f>
        <v>2028</v>
      </c>
      <c r="F16" s="157">
        <f>'[4]scénarios COR'!Q$2</f>
        <v>2029</v>
      </c>
      <c r="G16" s="157">
        <f>'[4]scénarios COR'!R$2</f>
        <v>2030</v>
      </c>
      <c r="H16" s="157">
        <f>'[4]scénarios COR'!S$2</f>
        <v>2031</v>
      </c>
      <c r="I16" s="157">
        <f>'[4]scénarios COR'!T$2</f>
        <v>2032</v>
      </c>
      <c r="J16" s="157">
        <f>'[4]scénarios COR'!U$2</f>
        <v>2033</v>
      </c>
      <c r="K16" s="157">
        <f>'[4]scénarios COR'!V$2</f>
        <v>2034</v>
      </c>
      <c r="L16" s="157">
        <f>'[4]scénarios COR'!W$2</f>
        <v>2035</v>
      </c>
      <c r="M16" s="157">
        <f>'[4]scénarios COR'!X$2</f>
        <v>2036</v>
      </c>
      <c r="N16" s="157">
        <f>'[4]scénarios COR'!Y$2</f>
        <v>2037</v>
      </c>
      <c r="O16" s="157">
        <f>'[4]scénarios COR'!Z$2</f>
        <v>2038</v>
      </c>
      <c r="P16" s="157">
        <f>'[4]scénarios COR'!AA$2</f>
        <v>2039</v>
      </c>
      <c r="Q16" s="157">
        <f>'[4]scénarios COR'!AB$2</f>
        <v>2040</v>
      </c>
      <c r="R16" s="157">
        <f>'[4]scénarios COR'!AC$2</f>
        <v>2041</v>
      </c>
      <c r="S16" s="157">
        <f>'[4]scénarios COR'!AD$2</f>
        <v>2042</v>
      </c>
      <c r="T16" s="157">
        <f>'[4]scénarios COR'!AE$2</f>
        <v>2043</v>
      </c>
      <c r="U16" s="157">
        <f>'[4]scénarios COR'!AF$2</f>
        <v>2044</v>
      </c>
      <c r="V16" s="157">
        <f>'[4]scénarios COR'!AG$2</f>
        <v>2045</v>
      </c>
      <c r="W16" s="157">
        <f>'[4]scénarios COR'!AH$2</f>
        <v>2046</v>
      </c>
      <c r="X16" s="157">
        <f>'[4]scénarios COR'!AI$2</f>
        <v>2047</v>
      </c>
      <c r="Y16" s="157">
        <f>'[4]scénarios COR'!AJ$2</f>
        <v>2048</v>
      </c>
      <c r="Z16" s="157">
        <f>'[4]scénarios COR'!AK$2</f>
        <v>2049</v>
      </c>
      <c r="AA16" s="157">
        <f>'[4]scénarios COR'!AL$2</f>
        <v>2050</v>
      </c>
    </row>
    <row r="17" spans="1:27">
      <c r="A17" s="157" t="s">
        <v>144</v>
      </c>
      <c r="B17" s="157">
        <v>1.8990902277983359</v>
      </c>
      <c r="C17" s="158">
        <v>2.2366936235448125</v>
      </c>
      <c r="D17" s="158">
        <v>2.3175449987064987</v>
      </c>
      <c r="E17" s="158">
        <v>2.4355964432946666</v>
      </c>
      <c r="F17" s="158">
        <v>2.5405310607063716</v>
      </c>
      <c r="G17" s="158">
        <v>2.6608748317389979</v>
      </c>
      <c r="H17" s="158">
        <v>2.7689776282124434</v>
      </c>
      <c r="I17" s="158">
        <v>2.859416225077728</v>
      </c>
      <c r="J17" s="158">
        <v>2.9364144222913136</v>
      </c>
      <c r="K17" s="158">
        <v>2.976593375370058</v>
      </c>
      <c r="L17" s="158">
        <v>3.0123080003289422</v>
      </c>
      <c r="M17" s="158">
        <v>3.0350098891812824</v>
      </c>
      <c r="N17" s="158">
        <v>3.0472754570500284</v>
      </c>
      <c r="O17" s="158">
        <v>3.0593087396000254</v>
      </c>
      <c r="P17" s="158">
        <v>3.0711355463111336</v>
      </c>
      <c r="Q17" s="158">
        <v>3.0726038189432288</v>
      </c>
      <c r="R17" s="158">
        <v>3.0637339501717591</v>
      </c>
      <c r="S17" s="158">
        <v>3.0524579557082303</v>
      </c>
      <c r="T17" s="158">
        <v>3.0322598495184283</v>
      </c>
      <c r="U17" s="158">
        <v>3.0097837551274926</v>
      </c>
      <c r="V17" s="158">
        <v>2.984152226779996</v>
      </c>
      <c r="W17" s="158">
        <v>2.9511936460266646</v>
      </c>
      <c r="X17" s="158">
        <v>2.9207665742459255</v>
      </c>
      <c r="Y17" s="158">
        <v>2.889198065996379</v>
      </c>
      <c r="Z17" s="158">
        <v>2.86113716977456</v>
      </c>
      <c r="AA17" s="158">
        <v>2.8294108175773864</v>
      </c>
    </row>
    <row r="18" spans="1:27">
      <c r="A18" s="157" t="s">
        <v>145</v>
      </c>
      <c r="C18" s="158">
        <v>2.2366936235448125</v>
      </c>
      <c r="D18" s="158">
        <v>2.3731005542620545</v>
      </c>
      <c r="E18" s="158">
        <v>2.5405347148996054</v>
      </c>
      <c r="F18" s="158">
        <v>2.6893650799107616</v>
      </c>
      <c r="G18" s="158">
        <v>2.8487272932540111</v>
      </c>
      <c r="H18" s="158">
        <v>2.9915131495591218</v>
      </c>
      <c r="I18" s="158">
        <v>3.1127811329414419</v>
      </c>
      <c r="J18" s="158">
        <v>3.2171832292812814</v>
      </c>
      <c r="K18" s="158">
        <v>3.281721203805585</v>
      </c>
      <c r="L18" s="158">
        <v>3.339088292271633</v>
      </c>
      <c r="M18" s="158">
        <v>3.3810368153525632</v>
      </c>
      <c r="N18" s="158">
        <v>3.4104105025356115</v>
      </c>
      <c r="O18" s="158">
        <v>3.4376510022538769</v>
      </c>
      <c r="P18" s="158">
        <v>3.4629953353367795</v>
      </c>
      <c r="Q18" s="158">
        <v>3.4764791869660252</v>
      </c>
      <c r="R18" s="158">
        <v>3.4782898328586893</v>
      </c>
      <c r="S18" s="158">
        <v>3.4765076292077239</v>
      </c>
      <c r="T18" s="158">
        <v>3.4647484481846447</v>
      </c>
      <c r="U18" s="158">
        <v>3.4497736206085738</v>
      </c>
      <c r="V18" s="158">
        <v>3.4308098849854014</v>
      </c>
      <c r="W18" s="158">
        <v>3.4037782310981362</v>
      </c>
      <c r="X18" s="158">
        <v>3.3786195387539002</v>
      </c>
      <c r="Y18" s="158">
        <v>3.3517340344479121</v>
      </c>
      <c r="Z18" s="158">
        <v>3.3278358083981447</v>
      </c>
      <c r="AA18" s="158">
        <v>3.2998096074650176</v>
      </c>
    </row>
    <row r="19" spans="1:27">
      <c r="A19" s="157" t="s">
        <v>146</v>
      </c>
      <c r="C19" s="158">
        <v>2.2366936235448125</v>
      </c>
      <c r="D19" s="158">
        <v>2.2619894431509433</v>
      </c>
      <c r="E19" s="158">
        <v>2.3306581716897288</v>
      </c>
      <c r="F19" s="158">
        <v>2.3916970415019825</v>
      </c>
      <c r="G19" s="158">
        <v>2.4730223702239851</v>
      </c>
      <c r="H19" s="158">
        <v>2.5464421068657654</v>
      </c>
      <c r="I19" s="158">
        <v>2.6060513172140141</v>
      </c>
      <c r="J19" s="158">
        <v>2.6556456153013457</v>
      </c>
      <c r="K19" s="158">
        <v>2.671465546934531</v>
      </c>
      <c r="L19" s="158">
        <v>2.6855277083862514</v>
      </c>
      <c r="M19" s="158">
        <v>2.6889829630100017</v>
      </c>
      <c r="N19" s="158">
        <v>2.6841404115644458</v>
      </c>
      <c r="O19" s="158">
        <v>2.6809664769461738</v>
      </c>
      <c r="P19" s="158">
        <v>2.6792757572854877</v>
      </c>
      <c r="Q19" s="158">
        <v>2.6687284509204323</v>
      </c>
      <c r="R19" s="158">
        <v>2.6491780674848289</v>
      </c>
      <c r="S19" s="158">
        <v>2.6284082822087367</v>
      </c>
      <c r="T19" s="158">
        <v>2.5997712508522115</v>
      </c>
      <c r="U19" s="158">
        <v>2.569793889646411</v>
      </c>
      <c r="V19" s="158">
        <v>2.5374945685745902</v>
      </c>
      <c r="W19" s="158">
        <v>2.4986090609551925</v>
      </c>
      <c r="X19" s="158">
        <v>2.4629136097379503</v>
      </c>
      <c r="Y19" s="158">
        <v>2.4266620975448454</v>
      </c>
      <c r="Z19" s="158">
        <v>2.3944385311509744</v>
      </c>
      <c r="AA19" s="158">
        <v>2.3590120276897548</v>
      </c>
    </row>
    <row r="21" spans="1:27">
      <c r="A21" s="157" t="s">
        <v>418</v>
      </c>
      <c r="B21" s="157">
        <f>'[4]scénarios COR'!M$2</f>
        <v>2025</v>
      </c>
      <c r="C21" s="157">
        <f>'[4]scénarios COR'!N$2</f>
        <v>2026</v>
      </c>
      <c r="D21" s="157">
        <f>'[4]scénarios COR'!O$2</f>
        <v>2027</v>
      </c>
      <c r="E21" s="157">
        <f>'[4]scénarios COR'!P$2</f>
        <v>2028</v>
      </c>
      <c r="F21" s="157">
        <f>'[4]scénarios COR'!Q$2</f>
        <v>2029</v>
      </c>
      <c r="G21" s="157">
        <f>'[4]scénarios COR'!R$2</f>
        <v>2030</v>
      </c>
      <c r="H21" s="157">
        <f>'[4]scénarios COR'!S$2</f>
        <v>2031</v>
      </c>
      <c r="I21" s="157">
        <f>'[4]scénarios COR'!T$2</f>
        <v>2032</v>
      </c>
      <c r="J21" s="157">
        <f>'[4]scénarios COR'!U$2</f>
        <v>2033</v>
      </c>
      <c r="K21" s="157">
        <f>'[4]scénarios COR'!V$2</f>
        <v>2034</v>
      </c>
      <c r="L21" s="157">
        <f>'[4]scénarios COR'!W$2</f>
        <v>2035</v>
      </c>
      <c r="M21" s="157">
        <f>'[4]scénarios COR'!X$2</f>
        <v>2036</v>
      </c>
      <c r="N21" s="157">
        <f>'[4]scénarios COR'!Y$2</f>
        <v>2037</v>
      </c>
      <c r="O21" s="157">
        <f>'[4]scénarios COR'!Z$2</f>
        <v>2038</v>
      </c>
      <c r="P21" s="157">
        <f>'[4]scénarios COR'!AA$2</f>
        <v>2039</v>
      </c>
      <c r="Q21" s="157">
        <f>'[4]scénarios COR'!AB$2</f>
        <v>2040</v>
      </c>
      <c r="R21" s="157">
        <f>'[4]scénarios COR'!AC$2</f>
        <v>2041</v>
      </c>
      <c r="S21" s="157">
        <f>'[4]scénarios COR'!AD$2</f>
        <v>2042</v>
      </c>
      <c r="T21" s="157">
        <f>'[4]scénarios COR'!AE$2</f>
        <v>2043</v>
      </c>
      <c r="U21" s="157">
        <f>'[4]scénarios COR'!AF$2</f>
        <v>2044</v>
      </c>
      <c r="V21" s="157">
        <f>'[4]scénarios COR'!AG$2</f>
        <v>2045</v>
      </c>
      <c r="W21" s="157">
        <f>'[4]scénarios COR'!AH$2</f>
        <v>2046</v>
      </c>
      <c r="X21" s="157">
        <f>'[4]scénarios COR'!AI$2</f>
        <v>2047</v>
      </c>
      <c r="Y21" s="157">
        <f>'[4]scénarios COR'!AJ$2</f>
        <v>2048</v>
      </c>
      <c r="Z21" s="157">
        <f>'[4]scénarios COR'!AK$2</f>
        <v>2049</v>
      </c>
      <c r="AA21" s="157">
        <f>'[4]scénarios COR'!AL$2</f>
        <v>2050</v>
      </c>
    </row>
    <row r="22" spans="1:27">
      <c r="A22" s="157" t="s">
        <v>140</v>
      </c>
      <c r="B22" s="159">
        <f>'[4]scénarios COR'!M18</f>
        <v>0.56754761541901733</v>
      </c>
      <c r="C22" s="159">
        <f>'[4]scénarios COR'!N18</f>
        <v>0.53009008088051868</v>
      </c>
      <c r="D22" s="159">
        <f>'[4]scénarios COR'!O18</f>
        <v>0.32604224621519684</v>
      </c>
      <c r="E22" s="159">
        <f>'[4]scénarios COR'!P18</f>
        <v>0.40708532459652336</v>
      </c>
      <c r="F22" s="159">
        <f>'[4]scénarios COR'!Q18</f>
        <v>0.36582529552013909</v>
      </c>
      <c r="G22" s="159">
        <f>'[4]scénarios COR'!R18</f>
        <v>0.37999898792189235</v>
      </c>
      <c r="H22" s="159">
        <f>'[4]scénarios COR'!S18</f>
        <v>0.39643157070048396</v>
      </c>
      <c r="I22" s="159">
        <f>'[4]scénarios COR'!T18</f>
        <v>0.3604516146075154</v>
      </c>
      <c r="J22" s="159">
        <f>'[4]scénarios COR'!U18</f>
        <v>0.33357332292927033</v>
      </c>
      <c r="K22" s="159">
        <f>'[4]scénarios COR'!V18</f>
        <v>0.22381023018516188</v>
      </c>
      <c r="L22" s="159">
        <f>'[4]scénarios COR'!W18</f>
        <v>0.23278300651610184</v>
      </c>
      <c r="M22" s="159">
        <f>'[4]scénarios COR'!X18</f>
        <v>0.16317511362080594</v>
      </c>
      <c r="N22" s="159">
        <f>'[4]scénarios COR'!Y18</f>
        <v>0.10674584963934475</v>
      </c>
      <c r="O22" s="159">
        <f>'[4]scénarios COR'!Z18</f>
        <v>0.12283230581291438</v>
      </c>
      <c r="P22" s="159">
        <f>'[4]scénarios COR'!AA18</f>
        <v>0.13686036465687668</v>
      </c>
      <c r="Q22" s="159">
        <f>'[4]scénarios COR'!AB18</f>
        <v>7.5040118818581192E-2</v>
      </c>
      <c r="R22" s="159">
        <f>'[4]scénarios COR'!AC18</f>
        <v>2.9695217769298843E-2</v>
      </c>
      <c r="S22" s="159">
        <f>'[4]scénarios COR'!AD18</f>
        <v>-4.3196844676796076E-3</v>
      </c>
      <c r="T22" s="159">
        <f>'[4]scénarios COR'!AE18</f>
        <v>-8.8984280327075727E-2</v>
      </c>
      <c r="U22" s="159">
        <f>'[4]scénarios COR'!AF18</f>
        <v>-0.13403266777857192</v>
      </c>
      <c r="V22" s="159">
        <f>'[4]scénarios COR'!AG18</f>
        <v>-0.17452374664206349</v>
      </c>
      <c r="W22" s="159">
        <f>'[4]scénarios COR'!AH18</f>
        <v>-0.26944308635001857</v>
      </c>
      <c r="X22" s="159">
        <f>'[4]scénarios COR'!AI18</f>
        <v>-0.28189918988621443</v>
      </c>
      <c r="Y22" s="159">
        <f>'[4]scénarios COR'!AJ18</f>
        <v>-0.32111682767306249</v>
      </c>
      <c r="Z22" s="159">
        <f>'[4]scénarios COR'!AK18</f>
        <v>-0.32042330221682125</v>
      </c>
      <c r="AA22" s="159">
        <f>'[4]scénarios COR'!AL18</f>
        <v>-0.38178492946369103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68F8-182D-472E-BF73-881DB0769659}">
  <dimension ref="A1:F12"/>
  <sheetViews>
    <sheetView workbookViewId="0">
      <selection activeCell="F5" sqref="A1:F5"/>
    </sheetView>
  </sheetViews>
  <sheetFormatPr baseColWidth="10" defaultRowHeight="14.25"/>
  <cols>
    <col min="1" max="1" width="19" customWidth="1"/>
  </cols>
  <sheetData>
    <row r="1" spans="1:6">
      <c r="B1" t="s">
        <v>147</v>
      </c>
      <c r="E1" t="s">
        <v>148</v>
      </c>
    </row>
    <row r="2" spans="1:6" ht="13.5" customHeight="1">
      <c r="B2" t="s">
        <v>149</v>
      </c>
      <c r="C2" t="s">
        <v>150</v>
      </c>
      <c r="E2" t="s">
        <v>149</v>
      </c>
      <c r="F2" t="s">
        <v>150</v>
      </c>
    </row>
    <row r="3" spans="1:6" ht="20.100000000000001" customHeight="1">
      <c r="A3" s="303" t="s">
        <v>151</v>
      </c>
      <c r="B3" s="177">
        <v>-0.82279500000000005</v>
      </c>
      <c r="C3" s="177">
        <v>-2.9299449999999996</v>
      </c>
      <c r="E3" s="63">
        <v>19.274605598182042</v>
      </c>
      <c r="F3" s="63">
        <v>16.053451663946074</v>
      </c>
    </row>
    <row r="4" spans="1:6" ht="20.100000000000001" customHeight="1">
      <c r="A4" t="s">
        <v>152</v>
      </c>
      <c r="B4" s="177">
        <v>-1.7999349999999976</v>
      </c>
      <c r="C4" s="177">
        <v>-1.1556449999999967</v>
      </c>
      <c r="E4" s="63">
        <v>53.411533604934725</v>
      </c>
      <c r="F4" s="63">
        <v>55.907581176600232</v>
      </c>
    </row>
    <row r="5" spans="1:6" ht="28.5">
      <c r="A5" s="178" t="s">
        <v>153</v>
      </c>
      <c r="B5" s="177">
        <v>3.8736950000000014</v>
      </c>
      <c r="C5" s="177">
        <v>4.3159710000000011</v>
      </c>
      <c r="E5" s="63">
        <v>27.313860796883247</v>
      </c>
      <c r="F5" s="63">
        <v>28.038967159453708</v>
      </c>
    </row>
    <row r="9" spans="1:6">
      <c r="B9" s="179"/>
      <c r="C9" s="179"/>
    </row>
    <row r="10" spans="1:6">
      <c r="B10" s="179"/>
      <c r="C10" s="179"/>
    </row>
    <row r="11" spans="1:6">
      <c r="B11" s="179"/>
      <c r="C11" s="179"/>
    </row>
    <row r="12" spans="1:6">
      <c r="B12" s="179"/>
      <c r="C12" s="179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0537-BB72-48FE-B171-D0BA4F885954}">
  <dimension ref="A1:O62"/>
  <sheetViews>
    <sheetView topLeftCell="A9" zoomScale="60" zoomScaleNormal="60" workbookViewId="0">
      <selection activeCell="N61" sqref="N61"/>
    </sheetView>
  </sheetViews>
  <sheetFormatPr baseColWidth="10" defaultRowHeight="14.25"/>
  <cols>
    <col min="2" max="2" width="14.375" customWidth="1"/>
  </cols>
  <sheetData>
    <row r="1" spans="2:13" ht="15" thickBot="1">
      <c r="C1" s="231" t="s">
        <v>154</v>
      </c>
      <c r="D1" s="231" t="s">
        <v>155</v>
      </c>
      <c r="E1" s="231" t="s">
        <v>156</v>
      </c>
      <c r="F1" s="231" t="s">
        <v>157</v>
      </c>
      <c r="G1" s="231" t="s">
        <v>158</v>
      </c>
      <c r="H1" s="232" t="s">
        <v>159</v>
      </c>
      <c r="I1" s="233" t="s">
        <v>160</v>
      </c>
    </row>
    <row r="2" spans="2:13" ht="26.45" customHeight="1" thickBot="1">
      <c r="C2" s="234" t="s">
        <v>161</v>
      </c>
      <c r="D2" s="234" t="s">
        <v>161</v>
      </c>
      <c r="E2" s="234" t="s">
        <v>161</v>
      </c>
      <c r="F2" s="234" t="s">
        <v>161</v>
      </c>
      <c r="G2" s="234" t="s">
        <v>161</v>
      </c>
      <c r="H2" s="234" t="s">
        <v>161</v>
      </c>
      <c r="I2" s="235" t="s">
        <v>161</v>
      </c>
    </row>
    <row r="3" spans="2:13" s="163" customFormat="1" ht="21.6" customHeight="1">
      <c r="B3" s="236" t="s">
        <v>162</v>
      </c>
      <c r="C3" s="237">
        <v>4.4000000000000003E-3</v>
      </c>
      <c r="D3" s="237">
        <v>1.5100000000000001E-2</v>
      </c>
      <c r="E3" s="237">
        <v>0.10830000000000001</v>
      </c>
      <c r="F3" s="237">
        <v>0.33450000000000002</v>
      </c>
      <c r="G3" s="237">
        <v>0.52960000000000007</v>
      </c>
      <c r="H3" s="237">
        <v>0.75690000000000002</v>
      </c>
      <c r="I3" s="237">
        <v>0.21710000000000002</v>
      </c>
    </row>
    <row r="4" spans="2:13" s="163" customFormat="1" ht="21.6" customHeight="1" thickBot="1">
      <c r="B4" s="236"/>
      <c r="C4" s="237">
        <v>0.21710000000000002</v>
      </c>
      <c r="D4" s="237">
        <v>0.21710000000000002</v>
      </c>
      <c r="E4" s="237">
        <v>0.21710000000000002</v>
      </c>
      <c r="F4" s="237">
        <v>0.21710000000000002</v>
      </c>
      <c r="G4" s="237">
        <v>0.21710000000000002</v>
      </c>
      <c r="H4" s="237">
        <v>0.21710000000000002</v>
      </c>
      <c r="I4" s="237">
        <v>0.21710000000000002</v>
      </c>
    </row>
    <row r="5" spans="2:13" s="163" customFormat="1" ht="21.6" customHeight="1" thickBot="1">
      <c r="B5" s="163" t="s">
        <v>163</v>
      </c>
      <c r="C5" s="238">
        <v>1.83E-2</v>
      </c>
      <c r="D5" s="239">
        <v>6.1899999999999997E-2</v>
      </c>
      <c r="E5" s="238">
        <v>0.128</v>
      </c>
      <c r="F5" s="239">
        <v>0.18890000000000001</v>
      </c>
      <c r="G5" s="238">
        <v>0.20619999999999999</v>
      </c>
      <c r="H5" s="240">
        <v>0.308</v>
      </c>
      <c r="I5" s="241">
        <v>0.13089999999999999</v>
      </c>
    </row>
    <row r="6" spans="2:13" s="163" customFormat="1" ht="21.6" customHeight="1">
      <c r="B6" s="236"/>
      <c r="C6" s="237">
        <v>0.13089999999999999</v>
      </c>
      <c r="D6" s="237">
        <v>0.13089999999999999</v>
      </c>
      <c r="E6" s="237">
        <v>0.13089999999999999</v>
      </c>
      <c r="F6" s="237">
        <v>0.13089999999999999</v>
      </c>
      <c r="G6" s="237">
        <v>0.13089999999999999</v>
      </c>
      <c r="H6" s="237">
        <v>0.13089999999999999</v>
      </c>
      <c r="I6" s="237">
        <v>0.13089999999999999</v>
      </c>
    </row>
    <row r="7" spans="2:13" ht="15" thickBot="1">
      <c r="B7" s="163" t="s">
        <v>164</v>
      </c>
      <c r="C7" s="242">
        <v>1.1999999999999999E-3</v>
      </c>
      <c r="D7" s="243">
        <v>4.5999999999999999E-3</v>
      </c>
      <c r="E7" s="242">
        <v>2.5399999999999999E-2</v>
      </c>
      <c r="F7" s="243">
        <v>6.7299999999999999E-2</v>
      </c>
      <c r="G7" s="242">
        <v>0.127</v>
      </c>
      <c r="H7" s="244">
        <v>0.20369999999999999</v>
      </c>
      <c r="I7" s="245">
        <v>5.2999999999999999E-2</v>
      </c>
    </row>
    <row r="8" spans="2:13" s="163" customFormat="1" ht="21.6" customHeight="1" thickBot="1">
      <c r="B8" s="236"/>
      <c r="C8" s="237">
        <v>5.2999999999999999E-2</v>
      </c>
      <c r="D8" s="237">
        <v>5.2999999999999999E-2</v>
      </c>
      <c r="E8" s="237">
        <v>5.2999999999999999E-2</v>
      </c>
      <c r="F8" s="237">
        <v>5.2999999999999999E-2</v>
      </c>
      <c r="G8" s="237">
        <v>5.2999999999999999E-2</v>
      </c>
      <c r="H8" s="237">
        <v>5.2999999999999999E-2</v>
      </c>
      <c r="I8" s="237">
        <v>5.2999999999999999E-2</v>
      </c>
    </row>
    <row r="9" spans="2:13">
      <c r="B9" s="163" t="s">
        <v>165</v>
      </c>
      <c r="C9" s="246">
        <v>1.6000000000000001E-3</v>
      </c>
      <c r="D9" s="247">
        <v>7.0000000000000001E-3</v>
      </c>
      <c r="E9" s="246">
        <v>3.4700000000000002E-2</v>
      </c>
      <c r="F9" s="247">
        <v>0.1069</v>
      </c>
      <c r="G9" s="246">
        <v>0.17680000000000001</v>
      </c>
      <c r="H9" s="248">
        <v>0.20039999999999999</v>
      </c>
      <c r="I9" s="249">
        <v>6.6100000000000006E-2</v>
      </c>
      <c r="M9" t="s">
        <v>438</v>
      </c>
    </row>
    <row r="10" spans="2:13" s="163" customFormat="1" ht="21.6" customHeight="1">
      <c r="B10" s="236"/>
      <c r="C10" s="237">
        <v>6.6100000000000006E-2</v>
      </c>
      <c r="D10" s="237">
        <v>6.6100000000000006E-2</v>
      </c>
      <c r="E10" s="237">
        <v>6.6100000000000006E-2</v>
      </c>
      <c r="F10" s="237">
        <v>6.6100000000000006E-2</v>
      </c>
      <c r="G10" s="237">
        <v>6.6100000000000006E-2</v>
      </c>
      <c r="H10" s="237">
        <v>6.6100000000000006E-2</v>
      </c>
      <c r="I10" s="237">
        <v>6.6100000000000006E-2</v>
      </c>
    </row>
    <row r="31" spans="1:15">
      <c r="C31" s="178" t="s">
        <v>166</v>
      </c>
      <c r="D31" s="250" t="s">
        <v>167</v>
      </c>
      <c r="E31" s="251" t="s">
        <v>168</v>
      </c>
      <c r="F31" s="251" t="s">
        <v>169</v>
      </c>
      <c r="G31" s="251" t="s">
        <v>170</v>
      </c>
      <c r="H31" s="251" t="s">
        <v>171</v>
      </c>
      <c r="I31" s="251" t="s">
        <v>172</v>
      </c>
      <c r="J31" s="251" t="s">
        <v>173</v>
      </c>
      <c r="K31" s="251" t="s">
        <v>174</v>
      </c>
      <c r="L31" s="251" t="s">
        <v>175</v>
      </c>
      <c r="M31" s="251"/>
      <c r="N31" s="251"/>
      <c r="O31" s="251"/>
    </row>
    <row r="32" spans="1:15">
      <c r="A32" t="s">
        <v>176</v>
      </c>
      <c r="C32">
        <v>924</v>
      </c>
      <c r="D32">
        <v>878</v>
      </c>
      <c r="E32">
        <v>1433</v>
      </c>
      <c r="F32">
        <v>2178</v>
      </c>
      <c r="G32">
        <v>2395</v>
      </c>
      <c r="H32">
        <v>3672</v>
      </c>
      <c r="I32">
        <v>4288</v>
      </c>
      <c r="J32">
        <v>5577</v>
      </c>
      <c r="K32">
        <v>7666</v>
      </c>
      <c r="L32">
        <v>8600</v>
      </c>
    </row>
    <row r="33" spans="2:12">
      <c r="B33" t="s">
        <v>110</v>
      </c>
      <c r="C33">
        <v>2978</v>
      </c>
      <c r="D33">
        <v>2978</v>
      </c>
      <c r="E33">
        <v>2978</v>
      </c>
      <c r="F33">
        <v>2978</v>
      </c>
      <c r="G33">
        <v>2978</v>
      </c>
      <c r="H33">
        <v>2978</v>
      </c>
      <c r="I33">
        <v>2978</v>
      </c>
      <c r="J33">
        <v>2978</v>
      </c>
      <c r="K33">
        <v>2978</v>
      </c>
      <c r="L33">
        <v>2978</v>
      </c>
    </row>
    <row r="57" spans="2:4">
      <c r="B57" s="65"/>
      <c r="C57" s="65" t="s">
        <v>177</v>
      </c>
      <c r="D57" s="65" t="s">
        <v>178</v>
      </c>
    </row>
    <row r="58" spans="2:4">
      <c r="B58" s="65"/>
      <c r="C58" s="65"/>
      <c r="D58" s="65"/>
    </row>
    <row r="59" spans="2:4" ht="28.5">
      <c r="B59" s="252" t="s">
        <v>162</v>
      </c>
      <c r="C59" s="253">
        <v>2251</v>
      </c>
      <c r="D59" s="253">
        <v>3144</v>
      </c>
    </row>
    <row r="60" spans="2:4">
      <c r="B60" s="254" t="s">
        <v>165</v>
      </c>
      <c r="C60" s="253">
        <v>2572</v>
      </c>
      <c r="D60" s="253">
        <v>3144</v>
      </c>
    </row>
    <row r="61" spans="2:4" ht="28.5">
      <c r="B61" s="252" t="s">
        <v>179</v>
      </c>
      <c r="C61" s="253">
        <v>3289</v>
      </c>
      <c r="D61" s="253">
        <v>3144</v>
      </c>
    </row>
    <row r="62" spans="2:4">
      <c r="B62" s="254" t="s">
        <v>164</v>
      </c>
      <c r="C62" s="253">
        <v>8188</v>
      </c>
      <c r="D62" s="253">
        <v>3144</v>
      </c>
    </row>
  </sheetData>
  <autoFilter ref="B58:D58" xr:uid="{78AD5717-5EFF-4819-BB32-8F11A0137E27}">
    <sortState xmlns:xlrd2="http://schemas.microsoft.com/office/spreadsheetml/2017/richdata2" ref="B59:D63">
      <sortCondition ref="C58"/>
    </sortState>
  </autoFilter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65AF-EC6F-47C2-97D4-F80E4F958B23}">
  <dimension ref="A3:AM8"/>
  <sheetViews>
    <sheetView zoomScale="80" zoomScaleNormal="80" workbookViewId="0">
      <pane xSplit="1" ySplit="3" topLeftCell="B4" activePane="bottomRight" state="frozen"/>
      <selection activeCell="M9" sqref="M9:AM9"/>
      <selection pane="topRight" activeCell="M9" sqref="M9:AM9"/>
      <selection pane="bottomLeft" activeCell="M9" sqref="M9:AM9"/>
      <selection pane="bottomRight" activeCell="N26" sqref="N26"/>
    </sheetView>
  </sheetViews>
  <sheetFormatPr baseColWidth="10" defaultRowHeight="14.25"/>
  <cols>
    <col min="1" max="1" width="24" customWidth="1"/>
    <col min="2" max="10" width="10.125" customWidth="1"/>
  </cols>
  <sheetData>
    <row r="3" spans="1:39">
      <c r="B3">
        <v>2015</v>
      </c>
      <c r="C3">
        <v>2016</v>
      </c>
      <c r="D3">
        <v>2017</v>
      </c>
      <c r="E3">
        <v>2018</v>
      </c>
      <c r="F3">
        <v>2019</v>
      </c>
      <c r="G3">
        <v>2020</v>
      </c>
      <c r="H3">
        <v>2021</v>
      </c>
      <c r="I3">
        <v>2022</v>
      </c>
      <c r="J3">
        <v>2023</v>
      </c>
      <c r="K3">
        <v>2024</v>
      </c>
      <c r="L3">
        <v>2025</v>
      </c>
      <c r="M3">
        <v>2026</v>
      </c>
      <c r="N3">
        <v>2027</v>
      </c>
      <c r="O3">
        <v>2028</v>
      </c>
      <c r="P3">
        <v>2029</v>
      </c>
      <c r="Q3">
        <v>2030</v>
      </c>
      <c r="R3">
        <v>2031</v>
      </c>
      <c r="S3">
        <v>2032</v>
      </c>
      <c r="T3">
        <v>2033</v>
      </c>
      <c r="U3">
        <v>2034</v>
      </c>
      <c r="V3">
        <v>2035</v>
      </c>
      <c r="W3">
        <v>2036</v>
      </c>
      <c r="X3">
        <v>2037</v>
      </c>
      <c r="Y3">
        <v>2038</v>
      </c>
      <c r="Z3">
        <v>2039</v>
      </c>
      <c r="AA3">
        <v>2040</v>
      </c>
      <c r="AB3">
        <v>2041</v>
      </c>
      <c r="AC3">
        <v>2042</v>
      </c>
      <c r="AD3">
        <v>2043</v>
      </c>
      <c r="AE3">
        <v>2044</v>
      </c>
      <c r="AF3">
        <v>2045</v>
      </c>
      <c r="AG3">
        <v>2046</v>
      </c>
      <c r="AH3">
        <v>2047</v>
      </c>
      <c r="AI3">
        <v>2048</v>
      </c>
      <c r="AJ3">
        <v>2049</v>
      </c>
      <c r="AK3">
        <v>2050</v>
      </c>
    </row>
    <row r="4" spans="1:39" s="256" customFormat="1" ht="15">
      <c r="A4" s="256" t="s">
        <v>180</v>
      </c>
      <c r="K4" s="257"/>
    </row>
    <row r="5" spans="1:39" ht="15">
      <c r="A5" t="s">
        <v>181</v>
      </c>
      <c r="B5" s="257">
        <v>217.87768315139752</v>
      </c>
      <c r="C5" s="257">
        <v>221.17692338056955</v>
      </c>
      <c r="D5" s="257">
        <v>226.28899054459947</v>
      </c>
      <c r="E5" s="257">
        <v>227.95583532093022</v>
      </c>
      <c r="F5" s="257">
        <v>230.59189483831082</v>
      </c>
      <c r="G5" s="257">
        <v>235.08543447085592</v>
      </c>
      <c r="H5" s="257">
        <v>262.05810020441027</v>
      </c>
      <c r="I5" s="257">
        <v>260.93489703383841</v>
      </c>
      <c r="J5" s="257">
        <v>258.03201377655438</v>
      </c>
      <c r="K5" s="257">
        <v>263.67395952575635</v>
      </c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M5" s="230">
        <f>AK5/K5-1</f>
        <v>-1</v>
      </c>
    </row>
    <row r="6" spans="1:39"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M6" s="230"/>
    </row>
    <row r="7" spans="1:39" s="256" customFormat="1" ht="15">
      <c r="A7" s="256" t="s">
        <v>182</v>
      </c>
      <c r="K7" s="257"/>
    </row>
    <row r="8" spans="1:39">
      <c r="A8" t="s">
        <v>181</v>
      </c>
      <c r="K8" s="179">
        <v>263.67496916734808</v>
      </c>
      <c r="L8" s="179">
        <v>268.87883868276771</v>
      </c>
      <c r="M8" s="179">
        <v>274.12840297366199</v>
      </c>
      <c r="N8" s="179">
        <v>279.61463983511828</v>
      </c>
      <c r="O8" s="179">
        <v>285.05324649197314</v>
      </c>
      <c r="P8" s="179">
        <v>290.44244980984769</v>
      </c>
      <c r="Q8" s="179">
        <v>296.05399228805112</v>
      </c>
      <c r="R8" s="179">
        <v>301.84991746067851</v>
      </c>
      <c r="S8" s="179">
        <v>307.87826966982595</v>
      </c>
      <c r="T8" s="179">
        <v>313.99205664510521</v>
      </c>
      <c r="U8" s="179">
        <v>320.06598699349814</v>
      </c>
      <c r="V8" s="179">
        <v>326.18466818067486</v>
      </c>
      <c r="W8" s="179">
        <v>330.77524613654714</v>
      </c>
      <c r="X8" s="179">
        <v>335.30762616016756</v>
      </c>
      <c r="Y8" s="179">
        <v>339.71153851498639</v>
      </c>
      <c r="Z8" s="179">
        <v>343.90509883483236</v>
      </c>
      <c r="AA8" s="179">
        <v>347.98006743842217</v>
      </c>
      <c r="AB8" s="179">
        <v>351.97719996390259</v>
      </c>
      <c r="AC8" s="179">
        <v>355.76349923547372</v>
      </c>
      <c r="AD8" s="179">
        <v>359.44959328326559</v>
      </c>
      <c r="AE8" s="179">
        <v>362.96995839490506</v>
      </c>
      <c r="AF8" s="179">
        <v>366.47949160378721</v>
      </c>
      <c r="AG8" s="179">
        <v>370.03784418694437</v>
      </c>
      <c r="AH8" s="179">
        <v>373.56994023493814</v>
      </c>
      <c r="AI8" s="179">
        <v>377.10363907435305</v>
      </c>
      <c r="AJ8" s="179">
        <v>380.56812540686917</v>
      </c>
      <c r="AK8" s="179">
        <v>384.01587923729107</v>
      </c>
      <c r="AM8" s="230">
        <v>0.45639868831677211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F229-2994-4A86-B6E2-9E89A01F7030}">
  <dimension ref="A1:AL8"/>
  <sheetViews>
    <sheetView zoomScale="80" zoomScaleNormal="80" workbookViewId="0">
      <pane xSplit="1" topLeftCell="J1" activePane="topRight" state="frozen"/>
      <selection activeCell="M9" sqref="M9:AM9"/>
      <selection pane="topRight" activeCell="Q28" sqref="Q28"/>
    </sheetView>
  </sheetViews>
  <sheetFormatPr baseColWidth="10" defaultRowHeight="14.25"/>
  <cols>
    <col min="2" max="13" width="12.625" bestFit="1" customWidth="1"/>
    <col min="14" max="37" width="13.625" bestFit="1" customWidth="1"/>
  </cols>
  <sheetData>
    <row r="1" spans="1:38"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  <c r="M1">
        <v>2026</v>
      </c>
      <c r="N1">
        <v>2027</v>
      </c>
      <c r="O1">
        <v>2028</v>
      </c>
      <c r="P1">
        <v>2029</v>
      </c>
      <c r="Q1">
        <v>2030</v>
      </c>
      <c r="R1">
        <v>2031</v>
      </c>
      <c r="S1">
        <v>2032</v>
      </c>
      <c r="T1">
        <v>2033</v>
      </c>
      <c r="U1">
        <v>2034</v>
      </c>
      <c r="V1">
        <v>2035</v>
      </c>
      <c r="W1">
        <v>2036</v>
      </c>
      <c r="X1">
        <v>2037</v>
      </c>
      <c r="Y1">
        <v>2038</v>
      </c>
      <c r="Z1">
        <v>2039</v>
      </c>
      <c r="AA1">
        <v>2040</v>
      </c>
      <c r="AB1">
        <v>2041</v>
      </c>
      <c r="AC1">
        <v>2042</v>
      </c>
      <c r="AD1">
        <v>2043</v>
      </c>
      <c r="AE1">
        <v>2044</v>
      </c>
      <c r="AF1">
        <v>2045</v>
      </c>
      <c r="AG1">
        <v>2046</v>
      </c>
      <c r="AH1">
        <v>2047</v>
      </c>
      <c r="AI1">
        <v>2048</v>
      </c>
      <c r="AJ1">
        <v>2049</v>
      </c>
      <c r="AK1">
        <v>2050</v>
      </c>
    </row>
    <row r="2" spans="1:38" s="163" customFormat="1" ht="18.600000000000001" customHeight="1">
      <c r="A2" s="260" t="s">
        <v>183</v>
      </c>
      <c r="B2" s="261">
        <v>9.8893000000000004</v>
      </c>
      <c r="C2" s="261">
        <v>10.095319999999999</v>
      </c>
      <c r="D2" s="261">
        <v>10.14606</v>
      </c>
      <c r="E2" s="261">
        <v>10.2113</v>
      </c>
      <c r="F2" s="261">
        <v>10.250909999999999</v>
      </c>
      <c r="G2" s="261">
        <v>9.9733499999999999</v>
      </c>
      <c r="H2" s="261">
        <v>10.264089999999999</v>
      </c>
      <c r="I2" s="261">
        <v>10.70543</v>
      </c>
      <c r="J2" s="261">
        <v>10.825150000000001</v>
      </c>
      <c r="K2" s="261">
        <v>10.961874814036749</v>
      </c>
      <c r="L2" s="261">
        <v>11.100681444532709</v>
      </c>
      <c r="M2" s="261">
        <v>11.243902456366845</v>
      </c>
      <c r="N2" s="261">
        <v>11.387275869889406</v>
      </c>
      <c r="O2" s="261">
        <v>11.526421640291229</v>
      </c>
      <c r="P2" s="261">
        <v>11.664103786139515</v>
      </c>
      <c r="Q2" s="261">
        <v>11.803064308360808</v>
      </c>
      <c r="R2" s="261">
        <v>11.94455238694815</v>
      </c>
      <c r="S2" s="261">
        <v>12.090308730319242</v>
      </c>
      <c r="T2" s="261">
        <v>12.241709425859652</v>
      </c>
      <c r="U2" s="261">
        <v>12.39430268932913</v>
      </c>
      <c r="V2" s="261">
        <v>12.547045313466525</v>
      </c>
      <c r="W2" s="261">
        <v>12.613413222755417</v>
      </c>
      <c r="X2" s="261">
        <v>12.681866035523937</v>
      </c>
      <c r="Y2" s="261">
        <v>12.745636838200129</v>
      </c>
      <c r="Z2" s="261">
        <v>12.80431485354339</v>
      </c>
      <c r="AA2" s="261">
        <v>12.859967949573356</v>
      </c>
      <c r="AB2" s="261">
        <v>12.912064948598847</v>
      </c>
      <c r="AC2" s="261">
        <v>12.949486768052047</v>
      </c>
      <c r="AD2" s="261">
        <v>12.980963481136532</v>
      </c>
      <c r="AE2" s="261">
        <v>13.006046374024812</v>
      </c>
      <c r="AF2" s="261">
        <v>13.031739385011791</v>
      </c>
      <c r="AG2" s="261">
        <v>13.05860360609524</v>
      </c>
      <c r="AH2" s="261">
        <v>13.087009147176451</v>
      </c>
      <c r="AI2" s="261">
        <v>13.113509556049998</v>
      </c>
      <c r="AJ2" s="261">
        <v>13.13806321082539</v>
      </c>
      <c r="AK2" s="261">
        <v>13.158703747931131</v>
      </c>
    </row>
    <row r="3" spans="1:38" s="163" customFormat="1" ht="18.600000000000001" customHeight="1">
      <c r="A3" s="260" t="s">
        <v>184</v>
      </c>
      <c r="B3" s="261">
        <v>3.1085600000000002</v>
      </c>
      <c r="C3" s="261">
        <v>3.1362100000000002</v>
      </c>
      <c r="D3" s="261">
        <v>3.2277399999999998</v>
      </c>
      <c r="E3" s="261">
        <v>3.3270300000000002</v>
      </c>
      <c r="F3" s="261">
        <v>3.4001000000000001</v>
      </c>
      <c r="G3" s="261">
        <v>3.42482</v>
      </c>
      <c r="H3" s="261">
        <v>3.4581900000000001</v>
      </c>
      <c r="I3" s="261">
        <v>3.4768400000000002</v>
      </c>
      <c r="J3" s="261">
        <v>3.5128499999999998</v>
      </c>
      <c r="K3" s="261">
        <v>3.5731797320903715</v>
      </c>
      <c r="L3" s="261">
        <v>3.6353640815063835</v>
      </c>
      <c r="M3" s="261">
        <v>3.6977608390814094</v>
      </c>
      <c r="N3" s="261">
        <v>3.7603411427354234</v>
      </c>
      <c r="O3" s="261">
        <v>3.822957387435487</v>
      </c>
      <c r="P3" s="261">
        <v>3.8853089665076728</v>
      </c>
      <c r="Q3" s="261">
        <v>3.9481040740581763</v>
      </c>
      <c r="R3" s="261">
        <v>4.011424631896805</v>
      </c>
      <c r="S3" s="261">
        <v>4.079235154113892</v>
      </c>
      <c r="T3" s="261">
        <v>4.1489006230528602</v>
      </c>
      <c r="U3" s="261">
        <v>4.2176747087829725</v>
      </c>
      <c r="V3" s="261">
        <v>4.2867365104015951</v>
      </c>
      <c r="W3" s="261">
        <v>4.3408003537122237</v>
      </c>
      <c r="X3" s="261">
        <v>4.392366988798126</v>
      </c>
      <c r="Y3" s="261">
        <v>4.439146140564616</v>
      </c>
      <c r="Z3" s="261">
        <v>4.4818166417927001</v>
      </c>
      <c r="AA3" s="261">
        <v>4.522686911803369</v>
      </c>
      <c r="AB3" s="261">
        <v>4.5608045577632161</v>
      </c>
      <c r="AC3" s="261">
        <v>4.5886539892686153</v>
      </c>
      <c r="AD3" s="261">
        <v>4.6134395710936111</v>
      </c>
      <c r="AE3" s="261">
        <v>4.6361272041254749</v>
      </c>
      <c r="AF3" s="261">
        <v>4.65996964061278</v>
      </c>
      <c r="AG3" s="261">
        <v>4.6854202760736561</v>
      </c>
      <c r="AH3" s="261">
        <v>4.7125389992461146</v>
      </c>
      <c r="AI3" s="261">
        <v>4.7393544450365477</v>
      </c>
      <c r="AJ3" s="261">
        <v>4.7655829584815184</v>
      </c>
      <c r="AK3" s="261">
        <v>4.789752965083105</v>
      </c>
    </row>
    <row r="4" spans="1:38" s="163" customFormat="1" ht="18.600000000000001" customHeight="1">
      <c r="A4" s="260" t="s">
        <v>165</v>
      </c>
      <c r="B4" s="261">
        <v>3.5891799999999998</v>
      </c>
      <c r="C4" s="261">
        <v>3.6623800000000002</v>
      </c>
      <c r="D4" s="261">
        <v>3.7479300000000002</v>
      </c>
      <c r="E4" s="261">
        <v>3.8228399999999998</v>
      </c>
      <c r="F4" s="261">
        <v>3.9176600000000001</v>
      </c>
      <c r="G4" s="261">
        <v>4.0137299999999998</v>
      </c>
      <c r="H4" s="261">
        <v>4.1406299999999998</v>
      </c>
      <c r="I4" s="261">
        <v>4.2507599999999996</v>
      </c>
      <c r="J4" s="261">
        <v>4.3550800000000001</v>
      </c>
      <c r="K4" s="261">
        <v>4.464892102099042</v>
      </c>
      <c r="L4" s="261">
        <v>4.5783890026682093</v>
      </c>
      <c r="M4" s="261">
        <v>4.6959494961878399</v>
      </c>
      <c r="N4" s="261">
        <v>4.8116639335337936</v>
      </c>
      <c r="O4" s="261">
        <v>4.9252170152480943</v>
      </c>
      <c r="P4" s="261">
        <v>5.037518948732842</v>
      </c>
      <c r="Q4" s="261">
        <v>5.1510648895802866</v>
      </c>
      <c r="R4" s="261">
        <v>5.2658782028480653</v>
      </c>
      <c r="S4" s="261">
        <v>5.3793775224949627</v>
      </c>
      <c r="T4" s="261">
        <v>5.4938040278081948</v>
      </c>
      <c r="U4" s="261">
        <v>5.608031039682281</v>
      </c>
      <c r="V4" s="261">
        <v>5.7235626218198226</v>
      </c>
      <c r="W4" s="261">
        <v>5.7716956275132389</v>
      </c>
      <c r="X4" s="261">
        <v>5.8191158007626873</v>
      </c>
      <c r="Y4" s="261">
        <v>5.8622275187836141</v>
      </c>
      <c r="Z4" s="261">
        <v>5.9019589716216245</v>
      </c>
      <c r="AA4" s="261">
        <v>5.9395812730639301</v>
      </c>
      <c r="AB4" s="261">
        <v>5.9760249872975946</v>
      </c>
      <c r="AC4" s="261">
        <v>6.002397795806842</v>
      </c>
      <c r="AD4" s="261">
        <v>6.0258290027617045</v>
      </c>
      <c r="AE4" s="261">
        <v>6.0453304299860706</v>
      </c>
      <c r="AF4" s="261">
        <v>6.0652515533379994</v>
      </c>
      <c r="AG4" s="261">
        <v>6.0885662048873224</v>
      </c>
      <c r="AH4" s="261">
        <v>6.113144920515329</v>
      </c>
      <c r="AI4" s="261">
        <v>6.1381566764103264</v>
      </c>
      <c r="AJ4" s="261">
        <v>6.1600881011819482</v>
      </c>
      <c r="AK4" s="261">
        <v>6.1790574068598856</v>
      </c>
    </row>
    <row r="5" spans="1:38" s="163" customFormat="1" ht="18.600000000000001" customHeight="1">
      <c r="A5" s="260" t="s">
        <v>185</v>
      </c>
      <c r="B5" s="261">
        <v>13.465909999999999</v>
      </c>
      <c r="C5" s="261">
        <v>13.467790000000001</v>
      </c>
      <c r="D5" s="261">
        <v>13.458460000000001</v>
      </c>
      <c r="E5" s="261">
        <v>13.44872</v>
      </c>
      <c r="F5" s="261">
        <v>13.503030000000001</v>
      </c>
      <c r="G5" s="261">
        <v>13.51892</v>
      </c>
      <c r="H5" s="261">
        <v>13.68458</v>
      </c>
      <c r="I5" s="261">
        <v>13.900029999999999</v>
      </c>
      <c r="J5" s="261">
        <v>14.25296</v>
      </c>
      <c r="K5" s="261">
        <v>14.376782483003169</v>
      </c>
      <c r="L5" s="261">
        <v>14.505227325369621</v>
      </c>
      <c r="M5" s="261">
        <v>14.635352947481261</v>
      </c>
      <c r="N5" s="261">
        <v>14.758526795697936</v>
      </c>
      <c r="O5" s="261">
        <v>14.87320649203831</v>
      </c>
      <c r="P5" s="261">
        <v>14.978241898204871</v>
      </c>
      <c r="Q5" s="261">
        <v>15.080270346147447</v>
      </c>
      <c r="R5" s="261">
        <v>15.178921460029107</v>
      </c>
      <c r="S5" s="261">
        <v>15.275880275703475</v>
      </c>
      <c r="T5" s="261">
        <v>15.373474330605413</v>
      </c>
      <c r="U5" s="261">
        <v>15.463884162077219</v>
      </c>
      <c r="V5" s="261">
        <v>15.550265646807141</v>
      </c>
      <c r="W5" s="261">
        <v>15.705317795825792</v>
      </c>
      <c r="X5" s="261">
        <v>15.862695663574771</v>
      </c>
      <c r="Y5" s="261">
        <v>16.00833074371349</v>
      </c>
      <c r="Z5" s="261">
        <v>16.142401992624059</v>
      </c>
      <c r="AA5" s="261">
        <v>16.26989054046809</v>
      </c>
      <c r="AB5" s="261">
        <v>16.391830019461125</v>
      </c>
      <c r="AC5" s="261">
        <v>16.484544683972569</v>
      </c>
      <c r="AD5" s="261">
        <v>16.567185985665592</v>
      </c>
      <c r="AE5" s="261">
        <v>16.636456764984924</v>
      </c>
      <c r="AF5" s="261">
        <v>16.705739648666057</v>
      </c>
      <c r="AG5" s="261">
        <v>16.780745164091005</v>
      </c>
      <c r="AH5" s="261">
        <v>16.858707322206129</v>
      </c>
      <c r="AI5" s="261">
        <v>16.937174869022552</v>
      </c>
      <c r="AJ5" s="261">
        <v>17.010418610551749</v>
      </c>
      <c r="AK5" s="261">
        <v>17.076902152347149</v>
      </c>
    </row>
    <row r="6" spans="1:38" s="163" customFormat="1" ht="18.600000000000001" customHeight="1">
      <c r="A6" s="260" t="s">
        <v>163</v>
      </c>
      <c r="B6" s="261">
        <v>8.2395600000000009</v>
      </c>
      <c r="C6" s="261">
        <v>8.2419600000000006</v>
      </c>
      <c r="D6" s="261">
        <v>8.1943900000000003</v>
      </c>
      <c r="E6" s="261">
        <v>8.1965599999999998</v>
      </c>
      <c r="F6" s="261">
        <v>8.2163400000000006</v>
      </c>
      <c r="G6" s="261">
        <v>8.3159899999999993</v>
      </c>
      <c r="H6" s="261">
        <v>8.4759200000000003</v>
      </c>
      <c r="I6" s="261">
        <v>8.4986700000000006</v>
      </c>
      <c r="J6" s="261">
        <v>8.6274499999999996</v>
      </c>
      <c r="K6" s="261">
        <v>8.696239216353975</v>
      </c>
      <c r="L6" s="261">
        <v>8.7684962603551231</v>
      </c>
      <c r="M6" s="261">
        <v>8.8456911177935691</v>
      </c>
      <c r="N6" s="261">
        <v>8.9217762593829821</v>
      </c>
      <c r="O6" s="261">
        <v>8.99625071643956</v>
      </c>
      <c r="P6" s="261">
        <v>9.0685792441024482</v>
      </c>
      <c r="Q6" s="261">
        <v>9.1428845123360087</v>
      </c>
      <c r="R6" s="261">
        <v>9.2198257065039879</v>
      </c>
      <c r="S6" s="261">
        <v>9.3000228843635586</v>
      </c>
      <c r="T6" s="261">
        <v>9.3847537441107054</v>
      </c>
      <c r="U6" s="261">
        <v>9.4684886457067208</v>
      </c>
      <c r="V6" s="261">
        <v>9.5543658312441035</v>
      </c>
      <c r="W6" s="261">
        <v>9.5996372319165992</v>
      </c>
      <c r="X6" s="261">
        <v>9.6462328160841295</v>
      </c>
      <c r="Y6" s="261">
        <v>9.6872104276255246</v>
      </c>
      <c r="Z6" s="261">
        <v>9.722313959549453</v>
      </c>
      <c r="AA6" s="261">
        <v>9.7549663593850706</v>
      </c>
      <c r="AB6" s="261">
        <v>9.7848757367465016</v>
      </c>
      <c r="AC6" s="261">
        <v>9.805620528147271</v>
      </c>
      <c r="AD6" s="261">
        <v>9.8206043582267615</v>
      </c>
      <c r="AE6" s="261">
        <v>9.8297717735449606</v>
      </c>
      <c r="AF6" s="261">
        <v>9.838229647842244</v>
      </c>
      <c r="AG6" s="261">
        <v>9.846785111934043</v>
      </c>
      <c r="AH6" s="261">
        <v>9.8570484517292769</v>
      </c>
      <c r="AI6" s="261">
        <v>9.8665397043856036</v>
      </c>
      <c r="AJ6" s="261">
        <v>9.87768973012518</v>
      </c>
      <c r="AK6" s="261">
        <v>9.8869182358280217</v>
      </c>
    </row>
    <row r="8" spans="1:38">
      <c r="L8" s="125"/>
      <c r="AK8" s="125">
        <f>SUM(AK2:AK6)</f>
        <v>51.091334508049293</v>
      </c>
      <c r="AL8" s="179">
        <f>AK8-L8</f>
        <v>51.091334508049293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8A1C-83DF-4C32-BC9D-2D1459B1E07E}">
  <dimension ref="A1:J12"/>
  <sheetViews>
    <sheetView workbookViewId="0">
      <selection activeCell="G27" sqref="G27"/>
    </sheetView>
  </sheetViews>
  <sheetFormatPr baseColWidth="10" defaultRowHeight="14.25"/>
  <sheetData>
    <row r="1" spans="1:10">
      <c r="B1" t="s">
        <v>186</v>
      </c>
      <c r="F1" t="s">
        <v>439</v>
      </c>
    </row>
    <row r="3" spans="1:10" ht="42.75">
      <c r="B3" s="162" t="s">
        <v>187</v>
      </c>
      <c r="C3" s="162" t="s">
        <v>188</v>
      </c>
      <c r="D3" s="162" t="s">
        <v>189</v>
      </c>
    </row>
    <row r="4" spans="1:10">
      <c r="A4" s="265" t="s">
        <v>194</v>
      </c>
      <c r="B4">
        <v>3.7</v>
      </c>
      <c r="C4">
        <v>0.68</v>
      </c>
      <c r="D4">
        <f>SUM(B4:C4)</f>
        <v>4.38</v>
      </c>
      <c r="F4" s="353" t="s">
        <v>190</v>
      </c>
      <c r="G4" s="354"/>
      <c r="H4" s="262" t="s">
        <v>191</v>
      </c>
      <c r="I4" s="263" t="s">
        <v>192</v>
      </c>
      <c r="J4" s="264" t="s">
        <v>193</v>
      </c>
    </row>
    <row r="5" spans="1:10">
      <c r="A5" s="265" t="s">
        <v>195</v>
      </c>
      <c r="B5">
        <v>8.86</v>
      </c>
      <c r="C5">
        <v>3.91</v>
      </c>
      <c r="D5">
        <f>SUM(B5:C5)</f>
        <v>12.77</v>
      </c>
      <c r="F5" s="355" t="s">
        <v>160</v>
      </c>
      <c r="G5" s="274" t="s">
        <v>197</v>
      </c>
      <c r="H5" s="275">
        <v>0.18771938035293054</v>
      </c>
      <c r="I5" s="276">
        <v>0.31711191681961731</v>
      </c>
      <c r="J5" s="277">
        <v>0.50483129717254793</v>
      </c>
    </row>
    <row r="6" spans="1:10">
      <c r="A6" s="270" t="s">
        <v>196</v>
      </c>
      <c r="B6">
        <v>23.43</v>
      </c>
      <c r="C6">
        <v>18.100000000000001</v>
      </c>
      <c r="D6">
        <f>SUM(B6:C6)</f>
        <v>41.53</v>
      </c>
      <c r="F6" s="355"/>
      <c r="G6" s="266" t="s">
        <v>198</v>
      </c>
      <c r="H6" s="267">
        <v>0.4509442259139182</v>
      </c>
      <c r="I6" s="268">
        <v>1.0068160434567344</v>
      </c>
      <c r="J6" s="269">
        <v>1.4577602693706526</v>
      </c>
    </row>
    <row r="7" spans="1:10">
      <c r="F7" s="355"/>
      <c r="G7" s="266" t="s">
        <v>421</v>
      </c>
      <c r="H7" s="267">
        <v>0.83365052679442619</v>
      </c>
      <c r="I7" s="268">
        <v>1.9714852685577395</v>
      </c>
      <c r="J7" s="269">
        <v>2.8051357953521658</v>
      </c>
    </row>
    <row r="8" spans="1:10">
      <c r="F8" s="355"/>
      <c r="G8" s="266" t="s">
        <v>422</v>
      </c>
      <c r="H8" s="267">
        <v>1.6380317463783791</v>
      </c>
      <c r="I8" s="268">
        <v>3.7832348797147217</v>
      </c>
      <c r="J8" s="269">
        <v>5.4212666260931011</v>
      </c>
    </row>
    <row r="9" spans="1:10">
      <c r="F9" s="355"/>
      <c r="G9" s="266" t="s">
        <v>423</v>
      </c>
      <c r="H9" s="267">
        <v>3.8656887571511511</v>
      </c>
      <c r="I9" s="268">
        <v>8.005630983083357</v>
      </c>
      <c r="J9" s="269">
        <v>11.871319740234505</v>
      </c>
    </row>
    <row r="10" spans="1:10">
      <c r="F10" s="355"/>
      <c r="G10" s="266" t="s">
        <v>424</v>
      </c>
      <c r="H10" s="267">
        <v>9.0733030890825592</v>
      </c>
      <c r="I10" s="268">
        <v>14.915566288078166</v>
      </c>
      <c r="J10" s="269">
        <v>23.988869377160722</v>
      </c>
    </row>
    <row r="11" spans="1:10">
      <c r="F11" s="355"/>
      <c r="G11" s="266" t="s">
        <v>425</v>
      </c>
      <c r="H11" s="267">
        <v>20.407185073078686</v>
      </c>
      <c r="I11" s="268">
        <v>22.899989718062962</v>
      </c>
      <c r="J11" s="269">
        <v>43.307174791141648</v>
      </c>
    </row>
    <row r="12" spans="1:10">
      <c r="F12" s="356"/>
      <c r="G12" s="270" t="s">
        <v>426</v>
      </c>
      <c r="H12" s="271">
        <v>43.690440620236323</v>
      </c>
      <c r="I12" s="272">
        <v>27.270959650126819</v>
      </c>
      <c r="J12" s="273">
        <v>70.961400270363157</v>
      </c>
    </row>
  </sheetData>
  <mergeCells count="2">
    <mergeCell ref="F4:G4"/>
    <mergeCell ref="F5:F1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E48B8-B894-48B9-9CCE-E9FFCF8F4C72}">
  <dimension ref="B2:M13"/>
  <sheetViews>
    <sheetView zoomScale="90" zoomScaleNormal="90" workbookViewId="0">
      <selection activeCell="D6" sqref="D6"/>
    </sheetView>
  </sheetViews>
  <sheetFormatPr baseColWidth="10" defaultRowHeight="14.25"/>
  <cols>
    <col min="2" max="2" width="20.375" customWidth="1"/>
    <col min="5" max="5" width="12" bestFit="1" customWidth="1"/>
    <col min="7" max="7" width="11.75" customWidth="1"/>
    <col min="8" max="8" width="6.125" customWidth="1"/>
  </cols>
  <sheetData>
    <row r="2" spans="2:13" ht="24" customHeight="1">
      <c r="C2" s="278" t="s">
        <v>199</v>
      </c>
      <c r="I2" s="278" t="s">
        <v>200</v>
      </c>
    </row>
    <row r="3" spans="2:13" ht="28.5" customHeight="1">
      <c r="C3" s="358" t="s">
        <v>201</v>
      </c>
      <c r="D3" s="358"/>
      <c r="E3" s="358" t="s">
        <v>202</v>
      </c>
      <c r="F3" s="358"/>
      <c r="G3" s="357" t="s">
        <v>203</v>
      </c>
      <c r="I3" s="358" t="s">
        <v>201</v>
      </c>
      <c r="J3" s="357"/>
      <c r="K3" s="358" t="s">
        <v>202</v>
      </c>
      <c r="L3" s="357"/>
      <c r="M3" s="357" t="s">
        <v>203</v>
      </c>
    </row>
    <row r="4" spans="2:13" ht="21.95" customHeight="1">
      <c r="C4" s="160" t="s">
        <v>204</v>
      </c>
      <c r="D4" s="160" t="s">
        <v>205</v>
      </c>
      <c r="E4" s="160" t="s">
        <v>206</v>
      </c>
      <c r="F4" s="160" t="s">
        <v>207</v>
      </c>
      <c r="G4" s="357"/>
      <c r="I4" s="160" t="s">
        <v>204</v>
      </c>
      <c r="J4" s="160" t="s">
        <v>205</v>
      </c>
      <c r="K4" s="160" t="s">
        <v>206</v>
      </c>
      <c r="L4" s="160" t="s">
        <v>207</v>
      </c>
      <c r="M4" s="357"/>
    </row>
    <row r="5" spans="2:13" s="163" customFormat="1" ht="22.5" customHeight="1">
      <c r="B5" s="163" t="s">
        <v>208</v>
      </c>
      <c r="C5" s="279">
        <v>29400</v>
      </c>
      <c r="D5" s="279">
        <v>26500</v>
      </c>
      <c r="E5" s="279">
        <v>21300</v>
      </c>
      <c r="F5" s="279">
        <v>16900</v>
      </c>
      <c r="G5" s="279">
        <v>23500</v>
      </c>
      <c r="I5" s="279">
        <v>32200</v>
      </c>
      <c r="J5" s="279">
        <v>21600</v>
      </c>
      <c r="K5" s="279">
        <v>14800</v>
      </c>
      <c r="L5" s="279">
        <v>7300</v>
      </c>
      <c r="M5" s="279">
        <v>12100</v>
      </c>
    </row>
    <row r="6" spans="2:13" s="163" customFormat="1" ht="22.5" customHeight="1">
      <c r="B6" s="163" t="s">
        <v>209</v>
      </c>
      <c r="C6" s="279">
        <v>13900</v>
      </c>
      <c r="D6" s="279">
        <v>13900</v>
      </c>
      <c r="E6" s="279">
        <v>13900</v>
      </c>
      <c r="F6" s="279">
        <v>13900</v>
      </c>
      <c r="G6" s="279">
        <v>13900</v>
      </c>
      <c r="I6" s="279">
        <v>1100</v>
      </c>
      <c r="J6" s="279">
        <v>1000</v>
      </c>
      <c r="K6" s="279">
        <v>700</v>
      </c>
      <c r="L6" s="279">
        <v>400</v>
      </c>
      <c r="M6" s="279">
        <v>600</v>
      </c>
    </row>
    <row r="7" spans="2:13" s="163" customFormat="1" ht="22.5" customHeight="1">
      <c r="B7" s="163" t="s">
        <v>110</v>
      </c>
      <c r="C7" s="279">
        <v>43300</v>
      </c>
      <c r="D7" s="279">
        <v>40300</v>
      </c>
      <c r="E7" s="279">
        <v>35100</v>
      </c>
      <c r="F7" s="279">
        <v>30700</v>
      </c>
      <c r="G7" s="279">
        <v>37400</v>
      </c>
      <c r="I7" s="279">
        <v>33300</v>
      </c>
      <c r="J7" s="279">
        <v>22500</v>
      </c>
      <c r="K7" s="279">
        <v>15500</v>
      </c>
      <c r="L7" s="279">
        <v>7700</v>
      </c>
      <c r="M7" s="279">
        <v>12700</v>
      </c>
    </row>
    <row r="8" spans="2:13" s="163" customFormat="1" ht="22.5" customHeight="1">
      <c r="B8" s="163" t="s">
        <v>210</v>
      </c>
      <c r="C8" s="167">
        <f>C6/C7</f>
        <v>0.32101616628175522</v>
      </c>
      <c r="D8" s="167">
        <f t="shared" ref="D8:G8" si="0">D6/D7</f>
        <v>0.34491315136476425</v>
      </c>
      <c r="E8" s="167">
        <f t="shared" si="0"/>
        <v>0.39601139601139601</v>
      </c>
      <c r="F8" s="167">
        <f t="shared" si="0"/>
        <v>0.45276872964169379</v>
      </c>
      <c r="G8" s="167">
        <f t="shared" si="0"/>
        <v>0.37165775401069517</v>
      </c>
      <c r="I8" s="167">
        <f>I6/I7</f>
        <v>3.3033033033033031E-2</v>
      </c>
      <c r="J8" s="167">
        <f t="shared" ref="J8:K8" si="1">J6/J7</f>
        <v>4.4444444444444446E-2</v>
      </c>
      <c r="K8" s="167">
        <f t="shared" si="1"/>
        <v>4.5161290322580643E-2</v>
      </c>
      <c r="L8" s="167">
        <f>L6/L7</f>
        <v>5.1948051948051951E-2</v>
      </c>
      <c r="M8" s="167">
        <f t="shared" ref="M8" si="2">M6/M7</f>
        <v>4.7244094488188976E-2</v>
      </c>
    </row>
    <row r="13" spans="2:13">
      <c r="C13" t="s">
        <v>199</v>
      </c>
      <c r="K13" t="s">
        <v>211</v>
      </c>
    </row>
  </sheetData>
  <mergeCells count="6">
    <mergeCell ref="M3:M4"/>
    <mergeCell ref="C3:D3"/>
    <mergeCell ref="E3:F3"/>
    <mergeCell ref="G3:G4"/>
    <mergeCell ref="I3:J3"/>
    <mergeCell ref="K3:L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16FA-EF97-4607-A1A8-94A53426FB26}">
  <dimension ref="A1:AS18"/>
  <sheetViews>
    <sheetView zoomScale="80" zoomScaleNormal="80" workbookViewId="0">
      <selection activeCell="I20" sqref="I20"/>
    </sheetView>
  </sheetViews>
  <sheetFormatPr baseColWidth="10" defaultRowHeight="14.25"/>
  <sheetData>
    <row r="1" spans="1:45" ht="15.75">
      <c r="A1" s="280"/>
      <c r="B1" s="281" t="s">
        <v>212</v>
      </c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3"/>
      <c r="O1" s="283"/>
      <c r="P1" s="283"/>
      <c r="Q1" s="280"/>
    </row>
    <row r="2" spans="1:45" ht="15.75">
      <c r="A2" s="280"/>
      <c r="B2" s="280"/>
      <c r="C2" s="284">
        <v>2010</v>
      </c>
      <c r="D2" s="284">
        <v>2011</v>
      </c>
      <c r="E2" s="284">
        <v>2012</v>
      </c>
      <c r="F2" s="284">
        <v>2013</v>
      </c>
      <c r="G2" s="284">
        <v>2014</v>
      </c>
      <c r="H2" s="284">
        <v>2015</v>
      </c>
      <c r="I2" s="284">
        <v>2016</v>
      </c>
      <c r="J2" s="284">
        <v>2017</v>
      </c>
      <c r="K2" s="284">
        <v>2018</v>
      </c>
      <c r="L2" s="284">
        <v>2019</v>
      </c>
      <c r="M2" s="284">
        <v>2020</v>
      </c>
      <c r="N2" s="284">
        <v>2021</v>
      </c>
      <c r="O2" s="284">
        <v>2022</v>
      </c>
      <c r="P2" s="284">
        <v>2023</v>
      </c>
      <c r="Q2" s="285">
        <v>2024</v>
      </c>
      <c r="R2" s="284">
        <v>2025</v>
      </c>
      <c r="S2" s="285">
        <v>2026</v>
      </c>
      <c r="T2" s="284">
        <v>2027</v>
      </c>
      <c r="U2" s="285">
        <v>2028</v>
      </c>
      <c r="V2" s="284">
        <v>2029</v>
      </c>
      <c r="W2" s="285">
        <v>2030</v>
      </c>
      <c r="X2" s="284">
        <v>2031</v>
      </c>
      <c r="Y2" s="285">
        <v>2032</v>
      </c>
      <c r="Z2" s="284">
        <v>2033</v>
      </c>
      <c r="AA2" s="285">
        <v>2034</v>
      </c>
      <c r="AB2" s="284">
        <v>2035</v>
      </c>
      <c r="AC2" s="285">
        <v>2036</v>
      </c>
      <c r="AD2" s="284">
        <v>2037</v>
      </c>
      <c r="AE2" s="285">
        <v>2038</v>
      </c>
      <c r="AF2" s="284">
        <v>2039</v>
      </c>
      <c r="AG2" s="285">
        <v>2040</v>
      </c>
      <c r="AH2" s="284">
        <v>2041</v>
      </c>
      <c r="AI2" s="285">
        <v>2042</v>
      </c>
      <c r="AJ2" s="284">
        <v>2043</v>
      </c>
      <c r="AK2" s="285">
        <v>2044</v>
      </c>
      <c r="AL2" s="284">
        <v>2045</v>
      </c>
      <c r="AM2" s="285">
        <v>2046</v>
      </c>
      <c r="AN2" s="284">
        <v>2047</v>
      </c>
      <c r="AO2" s="285">
        <v>2048</v>
      </c>
      <c r="AP2" s="284">
        <v>2049</v>
      </c>
      <c r="AQ2" s="285">
        <v>2050</v>
      </c>
    </row>
    <row r="3" spans="1:45" ht="15.75">
      <c r="B3" s="281" t="s">
        <v>213</v>
      </c>
    </row>
    <row r="4" spans="1:45" ht="15.75">
      <c r="B4" s="281" t="s">
        <v>214</v>
      </c>
      <c r="C4" s="63">
        <v>20.596688470973017</v>
      </c>
      <c r="D4" s="63">
        <v>21.101509266830199</v>
      </c>
      <c r="E4" s="63">
        <v>21.808258381030257</v>
      </c>
      <c r="F4" s="63">
        <v>22.111150858544562</v>
      </c>
      <c r="G4" s="63">
        <v>22.212115017716002</v>
      </c>
      <c r="H4" s="63">
        <v>24.635254837830473</v>
      </c>
      <c r="I4" s="63">
        <v>24.837183156173346</v>
      </c>
      <c r="J4" s="63">
        <v>24.938147315344782</v>
      </c>
      <c r="K4" s="63">
        <v>26.048753066230582</v>
      </c>
      <c r="L4" s="63">
        <v>26.755502180430636</v>
      </c>
      <c r="M4" s="63">
        <v>29.077677841373674</v>
      </c>
      <c r="N4" s="63">
        <v>30.491176069773783</v>
      </c>
      <c r="O4" s="63">
        <v>30.390211910602346</v>
      </c>
      <c r="P4" s="63">
        <v>30.794068547288092</v>
      </c>
      <c r="Q4" s="63">
        <v>31.399853502316709</v>
      </c>
    </row>
    <row r="5" spans="1:45" s="156" customFormat="1" ht="15.75">
      <c r="B5" s="286" t="s">
        <v>182</v>
      </c>
      <c r="Q5" s="156">
        <v>31.399853502316709</v>
      </c>
      <c r="R5" s="156">
        <v>32.133041481310848</v>
      </c>
      <c r="S5" s="156">
        <v>32.878035060566454</v>
      </c>
      <c r="T5" s="156">
        <v>33.667019986096832</v>
      </c>
      <c r="U5" s="156">
        <v>34.475098529491646</v>
      </c>
      <c r="V5" s="156">
        <v>35.313766099928152</v>
      </c>
      <c r="W5" s="156">
        <v>36.206990785073089</v>
      </c>
      <c r="X5" s="156">
        <v>37.171924710932664</v>
      </c>
      <c r="Y5" s="156">
        <v>38.22460243777423</v>
      </c>
      <c r="Z5" s="156">
        <v>39.339376992048479</v>
      </c>
      <c r="AA5" s="156">
        <v>40.475007413557201</v>
      </c>
      <c r="AB5" s="156">
        <v>41.617040001526092</v>
      </c>
      <c r="AC5" s="156">
        <v>42.751421066976285</v>
      </c>
      <c r="AD5" s="156">
        <v>43.847101392648533</v>
      </c>
      <c r="AE5" s="156">
        <v>44.929680282966906</v>
      </c>
      <c r="AF5" s="156">
        <v>45.984341718466339</v>
      </c>
      <c r="AG5" s="156">
        <v>47.000892631588272</v>
      </c>
      <c r="AH5" s="156">
        <v>47.985342723219581</v>
      </c>
      <c r="AI5" s="156">
        <v>48.876385556147802</v>
      </c>
      <c r="AJ5" s="156">
        <v>49.758506772371788</v>
      </c>
      <c r="AK5" s="156">
        <v>50.548740242694606</v>
      </c>
      <c r="AL5" s="156">
        <v>51.276991285218713</v>
      </c>
      <c r="AM5" s="156">
        <v>51.947718633716669</v>
      </c>
      <c r="AN5" s="156">
        <v>52.564867473992557</v>
      </c>
      <c r="AO5" s="156">
        <v>53.136453166106243</v>
      </c>
      <c r="AP5" s="156">
        <v>53.701320707433943</v>
      </c>
      <c r="AQ5" s="63">
        <v>54.245636882207734</v>
      </c>
      <c r="AS5" s="156">
        <v>0.6881575593694722</v>
      </c>
    </row>
    <row r="6" spans="1:45">
      <c r="AR6" s="230"/>
    </row>
    <row r="7" spans="1:45" s="259" customFormat="1"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S7" s="288"/>
    </row>
    <row r="16" spans="1:45">
      <c r="R16" s="230"/>
    </row>
    <row r="17" spans="17:18">
      <c r="Q17" s="289"/>
      <c r="R17" s="230"/>
    </row>
    <row r="18" spans="17:18">
      <c r="Q18" s="25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3811-8CB8-4376-8283-88450070E331}">
  <dimension ref="B1:E7"/>
  <sheetViews>
    <sheetView zoomScale="115" zoomScaleNormal="115" workbookViewId="0">
      <selection activeCell="F14" sqref="F14"/>
    </sheetView>
  </sheetViews>
  <sheetFormatPr baseColWidth="10" defaultRowHeight="14.25"/>
  <cols>
    <col min="2" max="2" width="48.125" customWidth="1"/>
  </cols>
  <sheetData>
    <row r="1" spans="2:5">
      <c r="C1" t="s">
        <v>215</v>
      </c>
      <c r="D1" t="s">
        <v>216</v>
      </c>
      <c r="E1" t="s">
        <v>110</v>
      </c>
    </row>
    <row r="2" spans="2:5" ht="24" customHeight="1">
      <c r="B2" s="172" t="s">
        <v>211</v>
      </c>
      <c r="C2" s="63">
        <v>60.126421369637043</v>
      </c>
      <c r="D2" s="63">
        <v>175.87770422551617</v>
      </c>
      <c r="E2" s="63">
        <v>236.00412559515331</v>
      </c>
    </row>
    <row r="3" spans="2:5" ht="24" customHeight="1">
      <c r="B3" s="172" t="s">
        <v>191</v>
      </c>
      <c r="C3" s="63">
        <v>185.52273062523966</v>
      </c>
      <c r="D3" s="63">
        <v>124.61674177002956</v>
      </c>
      <c r="E3" s="63">
        <v>310.13947239526931</v>
      </c>
    </row>
    <row r="4" spans="2:5" ht="30.6" customHeight="1">
      <c r="B4" s="210" t="s">
        <v>217</v>
      </c>
      <c r="C4" s="63">
        <v>245.64915199487669</v>
      </c>
      <c r="D4" s="63">
        <v>300.49444599554573</v>
      </c>
      <c r="E4" s="63">
        <v>546.14359799042256</v>
      </c>
    </row>
    <row r="7" spans="2:5">
      <c r="D7" s="106"/>
    </row>
  </sheetData>
  <pageMargins left="0.7" right="0.7" top="0.75" bottom="0.75" header="0.3" footer="0.3"/>
  <drawing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3FB7-BDA4-4C0C-98D8-71D3E6B174F6}">
  <dimension ref="A1:S5"/>
  <sheetViews>
    <sheetView workbookViewId="0">
      <selection activeCell="K10" sqref="K10"/>
    </sheetView>
  </sheetViews>
  <sheetFormatPr baseColWidth="10" defaultRowHeight="14.25"/>
  <cols>
    <col min="2" max="2" width="14.375" customWidth="1"/>
    <col min="3" max="18" width="7.875" customWidth="1"/>
  </cols>
  <sheetData>
    <row r="1" spans="1:19" ht="15.6" customHeight="1">
      <c r="A1" s="162"/>
      <c r="B1" s="163"/>
      <c r="C1" s="163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235</v>
      </c>
      <c r="L1" t="s">
        <v>236</v>
      </c>
      <c r="M1" t="s">
        <v>237</v>
      </c>
      <c r="N1" t="s">
        <v>238</v>
      </c>
      <c r="O1" t="s">
        <v>239</v>
      </c>
      <c r="P1" t="s">
        <v>240</v>
      </c>
      <c r="Q1" t="s">
        <v>241</v>
      </c>
      <c r="R1" t="s">
        <v>242</v>
      </c>
      <c r="S1" t="s">
        <v>243</v>
      </c>
    </row>
    <row r="2" spans="1:19" ht="15.6" customHeight="1">
      <c r="A2" s="162"/>
      <c r="B2" s="163" t="s">
        <v>222</v>
      </c>
      <c r="C2" s="163">
        <v>57.6</v>
      </c>
    </row>
    <row r="3" spans="1:19" ht="15.6" customHeight="1">
      <c r="A3" s="358" t="s">
        <v>244</v>
      </c>
      <c r="B3" s="163" t="s">
        <v>218</v>
      </c>
      <c r="C3" s="163">
        <v>3.3000000000000003</v>
      </c>
      <c r="D3">
        <v>99.8</v>
      </c>
      <c r="E3">
        <v>100</v>
      </c>
      <c r="F3">
        <v>100</v>
      </c>
    </row>
    <row r="4" spans="1:19" ht="15.6" customHeight="1">
      <c r="A4" s="358"/>
      <c r="B4" s="163" t="s">
        <v>245</v>
      </c>
      <c r="C4" s="163"/>
      <c r="G4">
        <v>100</v>
      </c>
      <c r="H4">
        <v>100</v>
      </c>
      <c r="I4">
        <v>100</v>
      </c>
      <c r="J4">
        <v>100</v>
      </c>
      <c r="K4">
        <v>98.5</v>
      </c>
      <c r="L4">
        <v>7.2</v>
      </c>
      <c r="M4">
        <v>0.1</v>
      </c>
    </row>
    <row r="5" spans="1:19" ht="15.6" customHeight="1">
      <c r="A5" s="358"/>
      <c r="B5" s="163" t="s">
        <v>220</v>
      </c>
      <c r="C5" s="163"/>
      <c r="K5">
        <v>2.2999999999999998</v>
      </c>
      <c r="L5">
        <v>93</v>
      </c>
      <c r="M5">
        <v>99.7</v>
      </c>
      <c r="N5">
        <v>99</v>
      </c>
      <c r="O5">
        <v>99.1</v>
      </c>
      <c r="P5">
        <f>88.8+4.4</f>
        <v>93.2</v>
      </c>
      <c r="Q5">
        <f>83.7+3.8</f>
        <v>87.5</v>
      </c>
      <c r="R5">
        <f>77.7+3.4</f>
        <v>81.100000000000009</v>
      </c>
      <c r="S5">
        <f>14.5+1.3</f>
        <v>15.8</v>
      </c>
    </row>
  </sheetData>
  <mergeCells count="1">
    <mergeCell ref="A3:A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303-E061-440C-82BC-517D14B09628}">
  <dimension ref="C1:AC6"/>
  <sheetViews>
    <sheetView topLeftCell="C1" zoomScaleNormal="100" workbookViewId="0">
      <selection activeCell="C25" sqref="A25:XFD25"/>
    </sheetView>
  </sheetViews>
  <sheetFormatPr baseColWidth="10" defaultRowHeight="14.25"/>
  <cols>
    <col min="3" max="3" width="25.125" customWidth="1"/>
    <col min="4" max="29" width="12.625" bestFit="1" customWidth="1"/>
  </cols>
  <sheetData>
    <row r="1" spans="3:29">
      <c r="D1">
        <v>2025</v>
      </c>
      <c r="E1">
        <v>2026</v>
      </c>
      <c r="F1">
        <v>2027</v>
      </c>
      <c r="G1">
        <v>2028</v>
      </c>
      <c r="H1">
        <v>2029</v>
      </c>
      <c r="I1">
        <v>2030</v>
      </c>
      <c r="J1">
        <v>2031</v>
      </c>
      <c r="K1">
        <v>2032</v>
      </c>
      <c r="L1">
        <v>2033</v>
      </c>
      <c r="M1">
        <v>2034</v>
      </c>
      <c r="N1">
        <v>2035</v>
      </c>
      <c r="O1">
        <v>2036</v>
      </c>
      <c r="P1">
        <v>2037</v>
      </c>
      <c r="Q1">
        <v>2038</v>
      </c>
      <c r="R1">
        <v>2039</v>
      </c>
      <c r="S1">
        <v>2040</v>
      </c>
      <c r="T1">
        <v>2041</v>
      </c>
      <c r="U1">
        <v>2042</v>
      </c>
      <c r="V1">
        <v>2043</v>
      </c>
      <c r="W1">
        <v>2044</v>
      </c>
      <c r="X1">
        <v>2045</v>
      </c>
      <c r="Y1">
        <v>2046</v>
      </c>
      <c r="Z1">
        <v>2047</v>
      </c>
      <c r="AA1">
        <v>2048</v>
      </c>
      <c r="AB1">
        <v>2049</v>
      </c>
      <c r="AC1">
        <v>2050</v>
      </c>
    </row>
    <row r="3" spans="3:29" ht="33.950000000000003" customHeight="1">
      <c r="C3" s="291" t="s">
        <v>221</v>
      </c>
      <c r="D3" s="106">
        <v>100</v>
      </c>
      <c r="E3" s="199">
        <v>96.089639732677099</v>
      </c>
      <c r="F3" s="199">
        <v>94.157630835752514</v>
      </c>
      <c r="G3" s="199">
        <v>92.061944266558996</v>
      </c>
      <c r="H3" s="199">
        <v>89.917009088937064</v>
      </c>
      <c r="I3" s="292">
        <v>88.340794142892577</v>
      </c>
      <c r="J3" s="199">
        <v>87.594488307477377</v>
      </c>
      <c r="K3" s="199">
        <v>87.664339336923788</v>
      </c>
      <c r="L3" s="199">
        <v>87.746697125728744</v>
      </c>
      <c r="M3" s="199">
        <v>87.842807160301362</v>
      </c>
      <c r="N3" s="199">
        <v>87.953292183846244</v>
      </c>
      <c r="O3" s="199">
        <v>88.075661223545097</v>
      </c>
      <c r="P3" s="199">
        <v>88.205658867499963</v>
      </c>
      <c r="Q3" s="199">
        <v>88.335864092523039</v>
      </c>
      <c r="R3" s="199">
        <v>88.458440713290059</v>
      </c>
      <c r="S3" s="199">
        <v>88.560778179908439</v>
      </c>
      <c r="T3" s="199">
        <v>88.628709084474082</v>
      </c>
      <c r="U3" s="199">
        <v>88.647962228548835</v>
      </c>
      <c r="V3" s="199">
        <v>88.608002872921986</v>
      </c>
      <c r="W3" s="199">
        <v>88.501877051809117</v>
      </c>
      <c r="X3" s="199">
        <v>88.322423218357642</v>
      </c>
      <c r="Y3" s="199">
        <v>88.062791197317225</v>
      </c>
      <c r="Z3" s="199">
        <v>87.715819441835265</v>
      </c>
      <c r="AA3" s="199">
        <v>87.277875283218421</v>
      </c>
      <c r="AB3" s="199">
        <v>86.74698670131886</v>
      </c>
      <c r="AC3" s="199">
        <v>86.122582848199073</v>
      </c>
    </row>
    <row r="4" spans="3:29" ht="33.950000000000003" customHeight="1">
      <c r="C4" t="s">
        <v>218</v>
      </c>
      <c r="D4" s="106">
        <v>100</v>
      </c>
      <c r="E4" s="199">
        <v>98.390715369519171</v>
      </c>
      <c r="F4" s="199">
        <v>95.74415792070576</v>
      </c>
      <c r="G4" s="199">
        <v>92.144680266960492</v>
      </c>
      <c r="H4" s="199">
        <v>88.746415361728495</v>
      </c>
      <c r="I4" s="199">
        <v>86.935825236595406</v>
      </c>
      <c r="J4" s="199">
        <v>85.043108405397078</v>
      </c>
      <c r="K4" s="199">
        <v>83.128132500843989</v>
      </c>
      <c r="L4" s="199">
        <v>81.72061709571031</v>
      </c>
      <c r="M4" s="292">
        <v>81.054328833290668</v>
      </c>
      <c r="N4" s="199">
        <v>81.117164342448419</v>
      </c>
      <c r="O4" s="199">
        <v>81.191083015214076</v>
      </c>
      <c r="P4" s="199">
        <v>81.277429670602814</v>
      </c>
      <c r="Q4" s="199">
        <v>81.376575293170546</v>
      </c>
      <c r="R4" s="199">
        <v>81.486201229442813</v>
      </c>
      <c r="S4" s="199">
        <v>81.602736753068967</v>
      </c>
      <c r="T4" s="199">
        <v>81.719457768973072</v>
      </c>
      <c r="U4" s="199">
        <v>81.829315570592797</v>
      </c>
      <c r="V4" s="199">
        <v>81.921273367389716</v>
      </c>
      <c r="W4" s="199">
        <v>81.98230032683739</v>
      </c>
      <c r="X4" s="199">
        <v>81.999875720173776</v>
      </c>
      <c r="Y4" s="199">
        <v>81.964585814292548</v>
      </c>
      <c r="Z4" s="199">
        <v>81.870216617882193</v>
      </c>
      <c r="AA4" s="199">
        <v>81.710368647353206</v>
      </c>
      <c r="AB4" s="199">
        <v>81.478874284463544</v>
      </c>
      <c r="AC4" s="199">
        <v>81.169334045623685</v>
      </c>
    </row>
    <row r="5" spans="3:29" ht="33.950000000000003" customHeight="1">
      <c r="C5" s="106" t="s">
        <v>219</v>
      </c>
      <c r="D5" s="106">
        <v>100</v>
      </c>
      <c r="E5" s="199">
        <v>98.519943978461725</v>
      </c>
      <c r="F5" s="199">
        <v>97.211152637799657</v>
      </c>
      <c r="G5" s="199">
        <v>96.361504530411963</v>
      </c>
      <c r="H5" s="199">
        <v>95.371343969136689</v>
      </c>
      <c r="I5" s="199">
        <v>93.395532493791592</v>
      </c>
      <c r="J5" s="199">
        <v>91.083408345497062</v>
      </c>
      <c r="K5" s="199">
        <v>88.853731758540746</v>
      </c>
      <c r="L5" s="199">
        <v>86.220378051113926</v>
      </c>
      <c r="M5" s="199">
        <v>83.689472317772669</v>
      </c>
      <c r="N5" s="199">
        <v>81.91262036235652</v>
      </c>
      <c r="O5" s="199">
        <v>80.495979662255451</v>
      </c>
      <c r="P5" s="292">
        <v>79.465588971390233</v>
      </c>
      <c r="Q5" s="199">
        <v>78.717726404035346</v>
      </c>
      <c r="R5" s="199">
        <v>78.381209905223528</v>
      </c>
      <c r="S5" s="292">
        <v>78.449924699082956</v>
      </c>
      <c r="T5" s="199">
        <v>78.529518698347658</v>
      </c>
      <c r="U5" s="199">
        <v>78.619253034266436</v>
      </c>
      <c r="V5" s="199">
        <v>78.717446143474547</v>
      </c>
      <c r="W5" s="199">
        <v>78.82048011691451</v>
      </c>
      <c r="X5" s="199">
        <v>78.923106438629688</v>
      </c>
      <c r="Y5" s="199">
        <v>79.017401378219532</v>
      </c>
      <c r="Z5" s="199">
        <v>79.093785120151523</v>
      </c>
      <c r="AA5" s="199">
        <v>79.142066371306001</v>
      </c>
      <c r="AB5" s="199">
        <v>79.152741750848875</v>
      </c>
      <c r="AC5" s="199">
        <v>79.116868399067599</v>
      </c>
    </row>
    <row r="6" spans="3:29" ht="33.950000000000003" customHeight="1">
      <c r="C6" s="106" t="s">
        <v>220</v>
      </c>
      <c r="D6" s="106">
        <v>100</v>
      </c>
      <c r="E6" s="199">
        <v>100.01264190959371</v>
      </c>
      <c r="F6" s="199">
        <v>99.648521645111657</v>
      </c>
      <c r="G6" s="199">
        <v>98.938761591882567</v>
      </c>
      <c r="H6" s="199">
        <v>97.676550089408238</v>
      </c>
      <c r="I6" s="199">
        <v>96.649112155362417</v>
      </c>
      <c r="J6" s="199">
        <v>95.572903064831365</v>
      </c>
      <c r="K6" s="199">
        <v>94.361841393936871</v>
      </c>
      <c r="L6" s="199">
        <v>93.247523599617409</v>
      </c>
      <c r="M6" s="199">
        <v>92.096211585644781</v>
      </c>
      <c r="N6" s="199">
        <v>90.457254543186266</v>
      </c>
      <c r="O6" s="199">
        <v>88.838225142429408</v>
      </c>
      <c r="P6" s="199">
        <v>87.076125920073196</v>
      </c>
      <c r="Q6" s="199">
        <v>85.14785212292594</v>
      </c>
      <c r="R6" s="199">
        <v>83.259749656921855</v>
      </c>
      <c r="S6" s="199">
        <v>81.031247141015513</v>
      </c>
      <c r="T6" s="199">
        <v>79.134145631471696</v>
      </c>
      <c r="U6" s="199">
        <v>77.988954963197074</v>
      </c>
      <c r="V6" s="199">
        <v>77.081398927101091</v>
      </c>
      <c r="W6" s="199">
        <v>76.428710442050985</v>
      </c>
      <c r="X6" s="292">
        <v>75.96350480309394</v>
      </c>
      <c r="Y6" s="199">
        <v>75.769734270387161</v>
      </c>
      <c r="Z6" s="199">
        <v>75.842458518734148</v>
      </c>
      <c r="AA6" s="199">
        <v>75.92333347195077</v>
      </c>
      <c r="AB6" s="199">
        <v>76.010180064041251</v>
      </c>
      <c r="AC6" s="199">
        <v>76.099837817607181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5573-6E77-4CD9-B29B-9F60B1FEFE5D}">
  <dimension ref="A2:AQ28"/>
  <sheetViews>
    <sheetView zoomScale="70" zoomScaleNormal="70" workbookViewId="0">
      <pane xSplit="1" topLeftCell="B1" activePane="topRight" state="frozen"/>
      <selection activeCell="M9" sqref="M9:AM9"/>
      <selection pane="topRight" activeCell="G60" sqref="G60"/>
    </sheetView>
  </sheetViews>
  <sheetFormatPr baseColWidth="10" defaultRowHeight="14.25"/>
  <cols>
    <col min="1" max="2" width="25.625" customWidth="1"/>
    <col min="3" max="11" width="8.125" customWidth="1"/>
    <col min="12" max="13" width="9.375" customWidth="1"/>
    <col min="15" max="40" width="12.625" bestFit="1" customWidth="1"/>
  </cols>
  <sheetData>
    <row r="2" spans="1:43">
      <c r="C2">
        <v>2013</v>
      </c>
      <c r="D2">
        <v>2014</v>
      </c>
      <c r="E2">
        <v>2015</v>
      </c>
      <c r="F2">
        <v>2016</v>
      </c>
      <c r="G2">
        <v>2017</v>
      </c>
      <c r="H2">
        <v>2018</v>
      </c>
      <c r="I2">
        <v>2019</v>
      </c>
      <c r="J2">
        <v>2020</v>
      </c>
      <c r="K2">
        <v>2021</v>
      </c>
      <c r="L2">
        <v>2022</v>
      </c>
      <c r="M2">
        <v>2023</v>
      </c>
      <c r="N2">
        <v>2024</v>
      </c>
      <c r="O2">
        <v>2025</v>
      </c>
      <c r="P2">
        <v>2026</v>
      </c>
      <c r="Q2">
        <v>2027</v>
      </c>
      <c r="R2">
        <v>2028</v>
      </c>
      <c r="S2">
        <v>2029</v>
      </c>
      <c r="T2">
        <v>2030</v>
      </c>
      <c r="U2">
        <v>2031</v>
      </c>
      <c r="V2">
        <v>2032</v>
      </c>
      <c r="W2">
        <v>2033</v>
      </c>
      <c r="X2">
        <v>2034</v>
      </c>
      <c r="Y2">
        <v>2035</v>
      </c>
      <c r="Z2">
        <v>2036</v>
      </c>
      <c r="AA2">
        <v>2037</v>
      </c>
      <c r="AB2">
        <v>2038</v>
      </c>
      <c r="AC2">
        <v>2039</v>
      </c>
      <c r="AD2">
        <v>2040</v>
      </c>
      <c r="AE2">
        <v>2041</v>
      </c>
      <c r="AF2">
        <v>2042</v>
      </c>
      <c r="AG2">
        <v>2043</v>
      </c>
      <c r="AH2">
        <v>2044</v>
      </c>
      <c r="AI2">
        <v>2045</v>
      </c>
      <c r="AJ2">
        <v>2046</v>
      </c>
      <c r="AK2">
        <v>2047</v>
      </c>
      <c r="AL2">
        <v>2048</v>
      </c>
      <c r="AM2">
        <v>2049</v>
      </c>
      <c r="AN2">
        <v>2050</v>
      </c>
    </row>
    <row r="3" spans="1:43" ht="17.100000000000001" customHeight="1">
      <c r="A3" t="s">
        <v>214</v>
      </c>
      <c r="B3" t="s">
        <v>246</v>
      </c>
      <c r="C3" s="63">
        <v>16.932142674751795</v>
      </c>
      <c r="D3" s="63">
        <v>17.301244916911386</v>
      </c>
      <c r="E3" s="63">
        <v>17.072248919374349</v>
      </c>
      <c r="F3" s="63">
        <v>17.043097253090558</v>
      </c>
      <c r="G3" s="63">
        <v>16.894917107173921</v>
      </c>
      <c r="H3" s="63">
        <v>16.047919314699747</v>
      </c>
      <c r="I3" s="63">
        <v>16.088726784355288</v>
      </c>
      <c r="J3" s="63">
        <v>14.729567515734416</v>
      </c>
      <c r="K3" s="63">
        <v>14.977140970250989</v>
      </c>
      <c r="L3" s="63">
        <v>15.526717156009198</v>
      </c>
      <c r="M3" s="63">
        <v>15.184736932740487</v>
      </c>
      <c r="N3" s="63">
        <v>15.425304238212048</v>
      </c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</row>
    <row r="4" spans="1:43" ht="17.100000000000001" customHeight="1">
      <c r="A4" s="69" t="s">
        <v>182</v>
      </c>
      <c r="N4" s="63">
        <v>15.425304238212048</v>
      </c>
      <c r="O4" s="179">
        <v>14.972239773461268</v>
      </c>
      <c r="P4" s="179">
        <v>14.481585544428858</v>
      </c>
      <c r="Q4" s="179">
        <v>14.270434143700673</v>
      </c>
      <c r="R4" s="179">
        <v>14.040415151032638</v>
      </c>
      <c r="S4" s="179">
        <v>13.813678910579206</v>
      </c>
      <c r="T4" s="179">
        <v>13.712171664581938</v>
      </c>
      <c r="U4" s="179">
        <v>13.745702241829017</v>
      </c>
      <c r="V4" s="179">
        <v>13.914634514002062</v>
      </c>
      <c r="W4" s="179">
        <v>14.085420199025034</v>
      </c>
      <c r="X4" s="179">
        <v>14.258564701613279</v>
      </c>
      <c r="Y4" s="179">
        <v>14.433530797890013</v>
      </c>
      <c r="Z4" s="179">
        <v>14.611030443763376</v>
      </c>
      <c r="AA4" s="179">
        <v>14.790422921368606</v>
      </c>
      <c r="AB4" s="179">
        <v>14.972276864606178</v>
      </c>
      <c r="AC4" s="179">
        <v>15.156245931369439</v>
      </c>
      <c r="AD4" s="179">
        <v>15.342316709808811</v>
      </c>
      <c r="AE4" s="179">
        <v>15.530745902479012</v>
      </c>
      <c r="AF4" s="179">
        <v>15.568831686511885</v>
      </c>
      <c r="AG4" s="179">
        <v>15.607212815710968</v>
      </c>
      <c r="AH4" s="179">
        <v>15.645635145976481</v>
      </c>
      <c r="AI4" s="179">
        <v>15.683871562104336</v>
      </c>
      <c r="AJ4" s="179">
        <v>15.722596484807495</v>
      </c>
      <c r="AK4" s="179">
        <v>15.761132235361512</v>
      </c>
      <c r="AL4" s="179">
        <v>15.800081817741978</v>
      </c>
      <c r="AM4" s="179">
        <v>15.838823240908601</v>
      </c>
      <c r="AN4" s="179">
        <v>15.877702718961984</v>
      </c>
      <c r="AP4" s="125">
        <v>0.90546294550071593</v>
      </c>
      <c r="AQ4" s="230">
        <v>6.0476118416542768E-2</v>
      </c>
    </row>
    <row r="5" spans="1:43" s="259" customFormat="1" ht="17.100000000000001" customHeight="1">
      <c r="N5" s="293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Q5" s="295"/>
    </row>
    <row r="6" spans="1:43" s="259" customFormat="1" ht="17.100000000000001" customHeight="1">
      <c r="N6" s="293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Q6" s="295"/>
    </row>
    <row r="7" spans="1:43" s="259" customFormat="1" ht="17.100000000000001" customHeight="1">
      <c r="N7" s="293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Q7" s="295"/>
    </row>
    <row r="8" spans="1:43" s="259" customFormat="1" ht="17.100000000000001" customHeight="1">
      <c r="N8" s="293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Q8" s="295"/>
    </row>
    <row r="9" spans="1:43" s="259" customFormat="1" ht="17.100000000000001" customHeight="1">
      <c r="N9" s="293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Q9" s="295"/>
    </row>
    <row r="10" spans="1:43" s="259" customFormat="1" ht="17.100000000000001" customHeight="1">
      <c r="N10" s="293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Q10" s="295"/>
    </row>
    <row r="11" spans="1:43" s="259" customFormat="1" ht="17.100000000000001" customHeight="1">
      <c r="N11" s="293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Q11" s="295"/>
    </row>
    <row r="12" spans="1:43" s="259" customFormat="1" ht="17.100000000000001" customHeight="1">
      <c r="N12" s="293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Q12" s="295"/>
    </row>
    <row r="13" spans="1:43" s="259" customFormat="1" ht="17.100000000000001" customHeight="1">
      <c r="N13" s="293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Q13" s="295"/>
    </row>
    <row r="14" spans="1:43" s="259" customFormat="1" ht="17.100000000000001" customHeight="1">
      <c r="N14" s="293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Q14" s="295"/>
    </row>
    <row r="15" spans="1:43" s="259" customFormat="1" ht="17.100000000000001" customHeight="1">
      <c r="N15" s="293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Q15" s="295"/>
    </row>
    <row r="16" spans="1:43" s="259" customFormat="1" ht="17.100000000000001" customHeight="1">
      <c r="N16" s="293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Q16" s="295"/>
    </row>
    <row r="17" spans="2:43" s="259" customFormat="1" ht="17.100000000000001" customHeight="1">
      <c r="N17" s="293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Q17" s="295"/>
    </row>
    <row r="18" spans="2:43" s="259" customFormat="1" ht="17.100000000000001" customHeight="1">
      <c r="N18" s="293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  <c r="AQ18" s="295"/>
    </row>
    <row r="19" spans="2:43" s="259" customFormat="1" ht="17.100000000000001" customHeight="1">
      <c r="N19" s="293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Q19" s="295"/>
    </row>
    <row r="20" spans="2:43" s="259" customFormat="1" ht="17.100000000000001" customHeight="1">
      <c r="N20" s="293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Q20" s="295"/>
    </row>
    <row r="21" spans="2:43" s="259" customFormat="1" ht="17.100000000000001" customHeight="1">
      <c r="N21" s="293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294"/>
      <c r="AN21" s="294"/>
      <c r="AQ21" s="295"/>
    </row>
    <row r="22" spans="2:43" s="259" customFormat="1" ht="17.100000000000001" customHeight="1">
      <c r="N22" s="293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Q22" s="295"/>
    </row>
    <row r="24" spans="2:43">
      <c r="B24" s="296" t="s">
        <v>226</v>
      </c>
      <c r="C24" s="63">
        <v>-5.8830640000000045</v>
      </c>
    </row>
    <row r="25" spans="2:43">
      <c r="B25" s="296" t="s">
        <v>224</v>
      </c>
      <c r="C25" s="63">
        <v>-8.8245959999999997</v>
      </c>
    </row>
    <row r="26" spans="2:43">
      <c r="B26" s="296" t="s">
        <v>223</v>
      </c>
      <c r="C26" s="63">
        <v>-62.841819999999927</v>
      </c>
    </row>
    <row r="27" spans="2:43">
      <c r="B27" s="296" t="s">
        <v>225</v>
      </c>
      <c r="C27" s="63">
        <v>-85.304427999999916</v>
      </c>
    </row>
    <row r="28" spans="2:43">
      <c r="B28" s="297" t="s">
        <v>247</v>
      </c>
      <c r="C28" s="63">
        <v>-162.85390800000016</v>
      </c>
    </row>
  </sheetData>
  <autoFilter ref="B23:C23" xr:uid="{FCFC35C7-090A-4C9D-BEB3-E4BC7C383330}">
    <sortState xmlns:xlrd2="http://schemas.microsoft.com/office/spreadsheetml/2017/richdata2" ref="B24:C28">
      <sortCondition descending="1" ref="C23"/>
    </sortState>
  </autoFilter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2453B-4096-4131-9668-E4828A7C07A8}">
  <dimension ref="A1:AQ16"/>
  <sheetViews>
    <sheetView zoomScale="70" zoomScaleNormal="70" workbookViewId="0">
      <selection activeCell="G26" sqref="G26"/>
    </sheetView>
  </sheetViews>
  <sheetFormatPr baseColWidth="10" defaultRowHeight="14.25"/>
  <cols>
    <col min="2" max="2" width="28.5" customWidth="1"/>
    <col min="3" max="3" width="21.375" customWidth="1"/>
    <col min="4" max="4" width="19" bestFit="1" customWidth="1"/>
    <col min="5" max="5" width="12.125" customWidth="1"/>
  </cols>
  <sheetData>
    <row r="1" spans="1:43">
      <c r="A1" t="s">
        <v>441</v>
      </c>
    </row>
    <row r="2" spans="1:43" s="188" customFormat="1">
      <c r="B2" s="188" t="s">
        <v>248</v>
      </c>
      <c r="E2" s="188" t="s">
        <v>249</v>
      </c>
      <c r="F2" s="188" t="s">
        <v>250</v>
      </c>
      <c r="G2" s="188" t="s">
        <v>251</v>
      </c>
      <c r="H2" s="188" t="s">
        <v>252</v>
      </c>
      <c r="I2" s="188" t="s">
        <v>253</v>
      </c>
      <c r="J2" s="188" t="s">
        <v>254</v>
      </c>
      <c r="K2" s="188" t="s">
        <v>255</v>
      </c>
      <c r="L2" s="188" t="s">
        <v>256</v>
      </c>
      <c r="M2" s="298">
        <v>2023</v>
      </c>
      <c r="N2" s="298">
        <v>2024</v>
      </c>
      <c r="O2" s="298">
        <v>2025</v>
      </c>
      <c r="P2" s="298">
        <v>2026</v>
      </c>
      <c r="Q2" s="298">
        <v>2027</v>
      </c>
      <c r="R2" s="298">
        <v>2028</v>
      </c>
      <c r="S2" s="298">
        <v>2029</v>
      </c>
      <c r="T2" s="298">
        <v>2030</v>
      </c>
      <c r="U2" s="298">
        <v>2031</v>
      </c>
      <c r="V2" s="298">
        <v>2032</v>
      </c>
      <c r="W2" s="298">
        <v>2033</v>
      </c>
      <c r="X2" s="298">
        <v>2034</v>
      </c>
      <c r="Y2" s="298">
        <v>2035</v>
      </c>
      <c r="Z2" s="298">
        <v>2036</v>
      </c>
      <c r="AA2" s="298">
        <v>2037</v>
      </c>
      <c r="AB2" s="298">
        <v>2038</v>
      </c>
      <c r="AC2" s="298">
        <v>2039</v>
      </c>
      <c r="AD2" s="298">
        <v>2040</v>
      </c>
      <c r="AE2" s="298">
        <v>2041</v>
      </c>
      <c r="AF2" s="298">
        <v>2042</v>
      </c>
      <c r="AG2" s="298">
        <v>2043</v>
      </c>
      <c r="AH2" s="298">
        <v>2044</v>
      </c>
      <c r="AI2" s="298">
        <v>2045</v>
      </c>
      <c r="AJ2" s="298">
        <v>2046</v>
      </c>
      <c r="AK2" s="298">
        <v>2047</v>
      </c>
      <c r="AL2" s="298">
        <v>2048</v>
      </c>
      <c r="AM2" s="298">
        <v>2049</v>
      </c>
      <c r="AN2" s="298">
        <v>2050</v>
      </c>
      <c r="AP2" s="298"/>
      <c r="AQ2" s="298"/>
    </row>
    <row r="4" spans="1:43" ht="22.5" customHeight="1">
      <c r="C4" t="s">
        <v>246</v>
      </c>
      <c r="D4" s="299" t="s">
        <v>214</v>
      </c>
      <c r="E4" s="63">
        <v>100.6338782753223</v>
      </c>
      <c r="F4" s="63">
        <v>100.91641893254118</v>
      </c>
      <c r="G4" s="63">
        <v>103.07289005850789</v>
      </c>
      <c r="H4" s="63">
        <v>103.50324353442591</v>
      </c>
      <c r="I4" s="63">
        <v>104.36237777982119</v>
      </c>
      <c r="J4" s="63">
        <v>102.69726098255416</v>
      </c>
      <c r="K4" s="63">
        <v>105.40007123754491</v>
      </c>
      <c r="L4" s="63">
        <v>107.56630001669976</v>
      </c>
      <c r="M4" s="63">
        <v>112.35144444720596</v>
      </c>
      <c r="N4" s="63">
        <v>114.82748071926815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</row>
    <row r="5" spans="1:43" ht="22.5" customHeight="1">
      <c r="D5" s="300" t="s">
        <v>182</v>
      </c>
      <c r="E5" s="63"/>
      <c r="F5" s="63"/>
      <c r="G5" s="63"/>
      <c r="H5" s="63"/>
      <c r="I5" s="63"/>
      <c r="J5" s="63"/>
      <c r="K5" s="63"/>
      <c r="L5" s="63"/>
      <c r="M5" s="63"/>
      <c r="N5" s="63">
        <v>114.82748071926815</v>
      </c>
      <c r="O5" s="63">
        <v>110.51069986718073</v>
      </c>
      <c r="P5" s="63">
        <v>109.58109882498309</v>
      </c>
      <c r="Q5" s="63">
        <v>109.95933243249137</v>
      </c>
      <c r="R5" s="63">
        <v>109.94392952009537</v>
      </c>
      <c r="S5" s="63">
        <v>109.7261263963257</v>
      </c>
      <c r="T5" s="63">
        <v>109.41390630132381</v>
      </c>
      <c r="U5" s="63">
        <v>109.22607019882784</v>
      </c>
      <c r="V5" s="63">
        <v>108.91852346543186</v>
      </c>
      <c r="W5" s="63">
        <v>108.63362544691986</v>
      </c>
      <c r="X5" s="63">
        <v>108.31591682006413</v>
      </c>
      <c r="Y5" s="63">
        <v>108.0801430232747</v>
      </c>
      <c r="Z5" s="63">
        <v>107.91281077579406</v>
      </c>
      <c r="AA5" s="63">
        <v>107.81069422368199</v>
      </c>
      <c r="AB5" s="63">
        <v>107.72987705997214</v>
      </c>
      <c r="AC5" s="63">
        <v>107.63344231676282</v>
      </c>
      <c r="AD5" s="63">
        <v>107.63190207408704</v>
      </c>
      <c r="AE5" s="63">
        <v>107.59297627683561</v>
      </c>
      <c r="AF5" s="63">
        <v>107.67009408402849</v>
      </c>
      <c r="AG5" s="63">
        <v>108.02743545890509</v>
      </c>
      <c r="AH5" s="63">
        <v>108.47229860054627</v>
      </c>
      <c r="AI5" s="63">
        <v>109.01231896058275</v>
      </c>
      <c r="AJ5" s="63">
        <v>109.61830758456546</v>
      </c>
      <c r="AK5" s="63">
        <v>110.31966858372769</v>
      </c>
      <c r="AL5" s="63">
        <v>111.117697184893</v>
      </c>
      <c r="AM5" s="63">
        <v>111.90222494243427</v>
      </c>
      <c r="AN5" s="63">
        <v>112.67270826181813</v>
      </c>
    </row>
    <row r="13" spans="1:43">
      <c r="N13" s="230"/>
    </row>
    <row r="16" spans="1:43">
      <c r="N16" s="258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77EB2-BB03-41B3-86C3-9F298FD041AF}">
  <dimension ref="A1:AN8"/>
  <sheetViews>
    <sheetView zoomScale="80" zoomScaleNormal="80" workbookViewId="0">
      <selection activeCell="G23" sqref="G23"/>
    </sheetView>
  </sheetViews>
  <sheetFormatPr baseColWidth="10" defaultRowHeight="14.25"/>
  <cols>
    <col min="3" max="4" width="22.375" customWidth="1"/>
    <col min="5" max="14" width="13.125" customWidth="1"/>
    <col min="15" max="15" width="11.125" bestFit="1" customWidth="1"/>
  </cols>
  <sheetData>
    <row r="1" spans="1:40">
      <c r="A1" t="s">
        <v>440</v>
      </c>
    </row>
    <row r="2" spans="1:40" ht="15.75">
      <c r="E2" s="301">
        <v>2015</v>
      </c>
      <c r="F2" s="301">
        <v>2016</v>
      </c>
      <c r="G2" s="301">
        <v>2017</v>
      </c>
      <c r="H2" s="301">
        <v>2018</v>
      </c>
      <c r="I2" s="301">
        <v>2019</v>
      </c>
      <c r="J2" s="301">
        <v>2020</v>
      </c>
      <c r="K2" s="301">
        <v>2021</v>
      </c>
      <c r="L2" s="301">
        <v>2022</v>
      </c>
      <c r="M2" s="301">
        <v>2023</v>
      </c>
      <c r="N2" s="301">
        <v>2024</v>
      </c>
      <c r="O2">
        <v>2025</v>
      </c>
      <c r="P2">
        <v>2026</v>
      </c>
      <c r="Q2">
        <v>2027</v>
      </c>
      <c r="R2">
        <v>2028</v>
      </c>
      <c r="S2">
        <v>2029</v>
      </c>
      <c r="T2">
        <v>2030</v>
      </c>
      <c r="U2">
        <v>2031</v>
      </c>
      <c r="V2">
        <v>2032</v>
      </c>
      <c r="W2">
        <v>2033</v>
      </c>
      <c r="X2">
        <v>2034</v>
      </c>
      <c r="Y2">
        <v>2035</v>
      </c>
      <c r="Z2">
        <v>2036</v>
      </c>
      <c r="AA2">
        <v>2037</v>
      </c>
      <c r="AB2">
        <v>2038</v>
      </c>
      <c r="AC2">
        <v>2039</v>
      </c>
      <c r="AD2">
        <v>2040</v>
      </c>
      <c r="AE2">
        <v>2041</v>
      </c>
      <c r="AF2">
        <v>2042</v>
      </c>
      <c r="AG2">
        <v>2043</v>
      </c>
      <c r="AH2">
        <v>2044</v>
      </c>
      <c r="AI2">
        <v>2045</v>
      </c>
      <c r="AJ2">
        <v>2046</v>
      </c>
      <c r="AK2">
        <v>2047</v>
      </c>
      <c r="AL2">
        <v>2048</v>
      </c>
      <c r="AM2">
        <v>2049</v>
      </c>
      <c r="AN2">
        <v>2050</v>
      </c>
    </row>
    <row r="4" spans="1:40" ht="15.75">
      <c r="B4" t="s">
        <v>257</v>
      </c>
      <c r="C4" s="302" t="s">
        <v>427</v>
      </c>
      <c r="D4" s="106" t="s">
        <v>214</v>
      </c>
      <c r="E4" s="63">
        <v>21.052625365432352</v>
      </c>
      <c r="F4" s="63">
        <v>20.788171699746453</v>
      </c>
      <c r="G4" s="63">
        <v>20.504347773210419</v>
      </c>
      <c r="H4" s="63">
        <v>20.135871621905729</v>
      </c>
      <c r="I4" s="63">
        <v>19.914710653760274</v>
      </c>
      <c r="J4" s="63">
        <v>19.541036835980631</v>
      </c>
      <c r="K4" s="63">
        <v>19.395461087986305</v>
      </c>
      <c r="L4" s="63">
        <v>19.240282188005512</v>
      </c>
      <c r="M4" s="63">
        <v>19.061287994949002</v>
      </c>
    </row>
    <row r="5" spans="1:40" ht="15.75">
      <c r="C5" s="302" t="s">
        <v>428</v>
      </c>
      <c r="D5" s="106"/>
      <c r="E5" s="63">
        <v>12.959593868505989</v>
      </c>
      <c r="F5" s="63">
        <v>12.93852496265448</v>
      </c>
      <c r="G5" s="63">
        <v>12.917270698463637</v>
      </c>
      <c r="H5" s="63">
        <v>12.927685246565757</v>
      </c>
      <c r="I5" s="63">
        <v>13.0738506132995</v>
      </c>
      <c r="J5" s="63">
        <v>13.062924160799518</v>
      </c>
      <c r="K5" s="63">
        <v>13.23226700175265</v>
      </c>
      <c r="L5" s="63">
        <v>13.227343976642118</v>
      </c>
      <c r="M5" s="63">
        <v>13.220478973901134</v>
      </c>
    </row>
    <row r="6" spans="1:40">
      <c r="C6" s="106"/>
      <c r="D6" s="106"/>
    </row>
    <row r="7" spans="1:40">
      <c r="D7" t="s">
        <v>182</v>
      </c>
      <c r="M7">
        <v>19.100000000000001</v>
      </c>
      <c r="N7">
        <v>19.100000000000001</v>
      </c>
      <c r="O7" s="63">
        <v>19.100000000000001</v>
      </c>
      <c r="P7" s="63">
        <v>18.982345604716997</v>
      </c>
      <c r="Q7" s="63">
        <v>18.843343273665226</v>
      </c>
      <c r="R7" s="63">
        <v>18.699471391086789</v>
      </c>
      <c r="S7" s="63">
        <v>18.552359009814772</v>
      </c>
      <c r="T7" s="63">
        <v>18.397495273063996</v>
      </c>
      <c r="U7" s="63">
        <v>18.220220655195458</v>
      </c>
      <c r="V7" s="63">
        <v>18.04414368747284</v>
      </c>
      <c r="W7" s="63">
        <v>17.858547214841852</v>
      </c>
      <c r="X7" s="63">
        <v>17.69859857164117</v>
      </c>
      <c r="Y7" s="63">
        <v>17.601609904842416</v>
      </c>
      <c r="Z7" s="63">
        <v>17.524508471748121</v>
      </c>
      <c r="AA7" s="63">
        <v>17.469171066710587</v>
      </c>
      <c r="AB7" s="63">
        <v>17.430003820528267</v>
      </c>
      <c r="AC7" s="63">
        <v>17.414376378841407</v>
      </c>
      <c r="AD7" s="63">
        <v>17.421879730885141</v>
      </c>
      <c r="AE7" s="63">
        <v>17.429998123104216</v>
      </c>
      <c r="AF7" s="63">
        <v>17.438470127994936</v>
      </c>
      <c r="AG7" s="63">
        <v>17.44685841724052</v>
      </c>
      <c r="AH7" s="63">
        <v>17.454556117163381</v>
      </c>
      <c r="AI7" s="63">
        <v>17.460881737003604</v>
      </c>
      <c r="AJ7" s="63">
        <v>17.465100158347973</v>
      </c>
      <c r="AK7" s="63">
        <v>17.466481742608149</v>
      </c>
      <c r="AL7" s="63">
        <v>17.46425471367429</v>
      </c>
      <c r="AM7" s="63">
        <v>17.457689026533888</v>
      </c>
      <c r="AN7" s="63">
        <v>17.446072271529527</v>
      </c>
    </row>
    <row r="8" spans="1:40">
      <c r="M8">
        <v>13.2</v>
      </c>
      <c r="N8">
        <v>13.2</v>
      </c>
      <c r="O8" s="63">
        <v>13.2</v>
      </c>
      <c r="P8" s="63">
        <v>13.200667442200084</v>
      </c>
      <c r="Q8" s="63">
        <v>13.181401264496952</v>
      </c>
      <c r="R8" s="63">
        <v>13.143685559097152</v>
      </c>
      <c r="S8" s="63">
        <v>13.076095953588075</v>
      </c>
      <c r="T8" s="63">
        <v>13.020728696534604</v>
      </c>
      <c r="U8" s="63">
        <v>12.962343145482386</v>
      </c>
      <c r="V8" s="63">
        <v>12.896138338059961</v>
      </c>
      <c r="W8" s="63">
        <v>12.834787509401199</v>
      </c>
      <c r="X8" s="63">
        <v>12.770926808894655</v>
      </c>
      <c r="Y8" s="63">
        <v>12.679036352890437</v>
      </c>
      <c r="Z8" s="63">
        <v>12.587277775939729</v>
      </c>
      <c r="AA8" s="63">
        <v>12.486207881223114</v>
      </c>
      <c r="AB8" s="63">
        <v>12.374117274084849</v>
      </c>
      <c r="AC8" s="63">
        <v>12.262881880682208</v>
      </c>
      <c r="AD8" s="63">
        <v>12.129449362367126</v>
      </c>
      <c r="AE8" s="63">
        <v>12.014241268242248</v>
      </c>
      <c r="AF8" s="63">
        <v>11.944086429896036</v>
      </c>
      <c r="AG8" s="63">
        <v>11.888098264203384</v>
      </c>
      <c r="AH8" s="63">
        <v>11.847627556081832</v>
      </c>
      <c r="AI8" s="63">
        <v>11.818676207242053</v>
      </c>
      <c r="AJ8" s="63">
        <v>11.806598715116666</v>
      </c>
      <c r="AK8" s="63">
        <v>11.811128924131051</v>
      </c>
      <c r="AL8" s="63">
        <v>11.816163643436234</v>
      </c>
      <c r="AM8" s="63">
        <v>11.82156640793349</v>
      </c>
      <c r="AN8" s="63">
        <v>11.827140111341555</v>
      </c>
    </row>
  </sheetData>
  <pageMargins left="0.7" right="0.7" top="0.75" bottom="0.75" header="0.3" footer="0.3"/>
  <drawing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5B30A-889A-4A49-AA36-F95D6C965318}">
  <dimension ref="A1:I4"/>
  <sheetViews>
    <sheetView zoomScale="115" zoomScaleNormal="115" workbookViewId="0">
      <selection activeCell="M13" sqref="M13"/>
    </sheetView>
  </sheetViews>
  <sheetFormatPr baseColWidth="10" defaultRowHeight="14.25"/>
  <cols>
    <col min="2" max="2" width="15.75" customWidth="1"/>
    <col min="3" max="3" width="14.5" style="106" customWidth="1"/>
    <col min="4" max="4" width="14.625" style="106" customWidth="1"/>
    <col min="5" max="5" width="15.125" style="106" customWidth="1"/>
    <col min="6" max="6" width="14.25" style="106" customWidth="1"/>
    <col min="7" max="7" width="11.125" style="106" customWidth="1"/>
  </cols>
  <sheetData>
    <row r="1" spans="1:9">
      <c r="A1" t="s">
        <v>442</v>
      </c>
    </row>
    <row r="2" spans="1:9">
      <c r="C2" s="106" t="s">
        <v>429</v>
      </c>
      <c r="D2" s="106" t="s">
        <v>430</v>
      </c>
      <c r="E2" s="106" t="s">
        <v>431</v>
      </c>
      <c r="H2" s="106"/>
      <c r="I2" s="106"/>
    </row>
    <row r="3" spans="1:9" ht="42.75">
      <c r="B3" s="178" t="s">
        <v>432</v>
      </c>
      <c r="C3" s="106">
        <v>-147</v>
      </c>
      <c r="D3" s="106">
        <v>-94</v>
      </c>
      <c r="E3" s="106">
        <v>-241</v>
      </c>
      <c r="H3" s="106"/>
      <c r="I3" s="106"/>
    </row>
    <row r="4" spans="1:9" ht="42.75">
      <c r="B4" s="178" t="s">
        <v>433</v>
      </c>
      <c r="C4" s="106">
        <v>-31.619287751582192</v>
      </c>
      <c r="D4" s="106">
        <v>18.443701278932394</v>
      </c>
      <c r="E4" s="106">
        <v>-13.175586472649798</v>
      </c>
      <c r="G4" s="230"/>
      <c r="H4" s="106"/>
      <c r="I4" s="106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14A9-1629-470B-B558-51FC5F8E18DB}">
  <dimension ref="A1:Y5"/>
  <sheetViews>
    <sheetView workbookViewId="0">
      <selection activeCell="M21" sqref="M21"/>
    </sheetView>
  </sheetViews>
  <sheetFormatPr baseColWidth="10" defaultRowHeight="14.25"/>
  <cols>
    <col min="1" max="1" width="19.125" customWidth="1"/>
  </cols>
  <sheetData>
    <row r="1" spans="1:25">
      <c r="A1" t="s">
        <v>443</v>
      </c>
    </row>
    <row r="2" spans="1:25"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  <c r="M2">
        <v>2013</v>
      </c>
      <c r="N2">
        <v>2014</v>
      </c>
      <c r="O2">
        <v>2015</v>
      </c>
      <c r="P2">
        <v>2016</v>
      </c>
      <c r="Q2">
        <v>2017</v>
      </c>
      <c r="R2">
        <v>2018</v>
      </c>
      <c r="S2">
        <v>2019</v>
      </c>
      <c r="T2">
        <v>2020</v>
      </c>
      <c r="U2">
        <v>2021</v>
      </c>
      <c r="V2">
        <v>2022</v>
      </c>
      <c r="W2">
        <v>2023</v>
      </c>
      <c r="X2">
        <v>2024</v>
      </c>
      <c r="Y2">
        <v>2025</v>
      </c>
    </row>
    <row r="3" spans="1:25" s="199" customFormat="1">
      <c r="A3" s="199" t="s">
        <v>434</v>
      </c>
      <c r="B3" s="199">
        <v>100</v>
      </c>
      <c r="C3" s="199">
        <v>101.69947640916138</v>
      </c>
      <c r="D3" s="199">
        <v>103.42820370316203</v>
      </c>
      <c r="E3" s="199">
        <v>105.70392254365694</v>
      </c>
      <c r="F3" s="199">
        <v>107.60523005820926</v>
      </c>
      <c r="G3" s="199">
        <v>109.4334103606634</v>
      </c>
      <c r="H3" s="199">
        <v>110.52739345365197</v>
      </c>
      <c r="I3" s="199">
        <v>113.84444379442478</v>
      </c>
      <c r="J3" s="199">
        <v>113.84444379442478</v>
      </c>
      <c r="K3" s="199">
        <v>115.55269546903794</v>
      </c>
      <c r="L3" s="199">
        <v>116.71103050867289</v>
      </c>
      <c r="M3" s="199">
        <v>118.11214789247374</v>
      </c>
      <c r="N3" s="199">
        <v>118.820019305584</v>
      </c>
      <c r="O3" s="199">
        <v>118.820019305584</v>
      </c>
      <c r="P3" s="199">
        <v>118.93994793342499</v>
      </c>
      <c r="Q3" s="199">
        <v>119.29680872846403</v>
      </c>
      <c r="R3" s="199">
        <v>120.4902448299061</v>
      </c>
      <c r="S3" s="199">
        <v>120.85295580191301</v>
      </c>
      <c r="T3" s="199">
        <v>121.21566677391991</v>
      </c>
      <c r="U3" s="199">
        <v>121.3355954017609</v>
      </c>
      <c r="V3" s="199">
        <v>123.5206364992541</v>
      </c>
      <c r="W3" s="199">
        <v>130.43847076374061</v>
      </c>
      <c r="X3" s="199">
        <v>136.43782724427413</v>
      </c>
      <c r="Y3" s="199">
        <v>138.75157223506011</v>
      </c>
    </row>
    <row r="4" spans="1:25" s="199" customFormat="1">
      <c r="A4" s="199" t="s">
        <v>435</v>
      </c>
      <c r="B4" s="199">
        <v>100</v>
      </c>
      <c r="C4" s="199">
        <v>101.59933657149627</v>
      </c>
      <c r="D4" s="199">
        <v>103.54223433242507</v>
      </c>
      <c r="E4" s="199">
        <v>105.22449946688782</v>
      </c>
      <c r="F4" s="199">
        <v>106.81198910081744</v>
      </c>
      <c r="G4" s="199">
        <v>109.51309086601114</v>
      </c>
      <c r="H4" s="199">
        <v>110.61485605970857</v>
      </c>
      <c r="I4" s="199">
        <v>111.52707025233977</v>
      </c>
      <c r="J4" s="199">
        <v>113.42258026300202</v>
      </c>
      <c r="K4" s="199">
        <v>116.14737590332899</v>
      </c>
      <c r="L4" s="199">
        <v>117.55716147375904</v>
      </c>
      <c r="M4" s="199">
        <v>118.31536547802393</v>
      </c>
      <c r="N4" s="199">
        <v>118.30351854045729</v>
      </c>
      <c r="O4" s="199">
        <v>118.5167634166568</v>
      </c>
      <c r="P4" s="199">
        <v>119.25127354578842</v>
      </c>
      <c r="Q4" s="199">
        <v>120.55443667811871</v>
      </c>
      <c r="R4" s="199">
        <v>122.21300793744817</v>
      </c>
      <c r="S4" s="199">
        <v>123.67018125814478</v>
      </c>
      <c r="T4" s="199">
        <v>123.3147731311456</v>
      </c>
      <c r="U4" s="199">
        <v>126.79777277573747</v>
      </c>
      <c r="V4" s="199">
        <v>134.36796588081981</v>
      </c>
      <c r="W4" s="199">
        <v>139.20151640800853</v>
      </c>
      <c r="X4" s="199">
        <v>140.83639379220472</v>
      </c>
      <c r="Y4" s="199">
        <v>141.87892429806897</v>
      </c>
    </row>
    <row r="5" spans="1:25" s="199" customFormat="1">
      <c r="A5" s="199" t="s">
        <v>436</v>
      </c>
      <c r="B5" s="199">
        <v>100</v>
      </c>
      <c r="C5" s="199">
        <v>102.10718753006832</v>
      </c>
      <c r="D5" s="199">
        <v>104.41643413836236</v>
      </c>
      <c r="E5" s="199">
        <v>107.39440007697489</v>
      </c>
      <c r="F5" s="199">
        <v>109.36688155489271</v>
      </c>
      <c r="G5" s="199">
        <v>112.83556239776773</v>
      </c>
      <c r="H5" s="199">
        <v>116.30905417107668</v>
      </c>
      <c r="I5" s="199">
        <v>117.85336284037332</v>
      </c>
      <c r="J5" s="199">
        <v>120.23477340517655</v>
      </c>
      <c r="K5" s="199">
        <v>123.2127393437891</v>
      </c>
      <c r="L5" s="199">
        <v>125.08419128259405</v>
      </c>
      <c r="M5" s="199">
        <v>125.88280573462907</v>
      </c>
      <c r="N5" s="199">
        <v>127.17694602136054</v>
      </c>
      <c r="O5" s="199">
        <v>128.65871259501588</v>
      </c>
      <c r="P5" s="199">
        <v>129.41883960357933</v>
      </c>
      <c r="Q5" s="199">
        <v>131.94457808140095</v>
      </c>
      <c r="R5" s="199">
        <v>134.82151448090062</v>
      </c>
      <c r="S5" s="199">
        <v>137.74174925430577</v>
      </c>
      <c r="T5" s="199">
        <v>142.63927643606274</v>
      </c>
      <c r="U5" s="199">
        <v>142.25440200134707</v>
      </c>
      <c r="V5" s="199">
        <v>147.78216106995092</v>
      </c>
      <c r="W5" s="199">
        <v>153.47830270374291</v>
      </c>
      <c r="X5" s="199">
        <v>157.75521985952082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DD35C-2E29-44AE-AD78-4FA5EB0BCD48}">
  <dimension ref="A1:AR6"/>
  <sheetViews>
    <sheetView zoomScale="85" zoomScaleNormal="85" workbookViewId="0">
      <selection activeCell="C45" sqref="C45"/>
    </sheetView>
  </sheetViews>
  <sheetFormatPr baseColWidth="10" defaultRowHeight="14.25"/>
  <sheetData>
    <row r="1" spans="1:44">
      <c r="A1" t="s">
        <v>453</v>
      </c>
    </row>
    <row r="2" spans="1:44" s="188" customFormat="1">
      <c r="E2" s="188" t="s">
        <v>248</v>
      </c>
      <c r="F2" s="188" t="s">
        <v>249</v>
      </c>
      <c r="G2" s="188" t="s">
        <v>250</v>
      </c>
      <c r="H2" s="188" t="s">
        <v>251</v>
      </c>
      <c r="I2" s="188" t="s">
        <v>252</v>
      </c>
      <c r="J2" s="188" t="s">
        <v>253</v>
      </c>
      <c r="K2" s="188" t="s">
        <v>254</v>
      </c>
      <c r="L2" s="188" t="s">
        <v>255</v>
      </c>
      <c r="M2" s="188" t="s">
        <v>256</v>
      </c>
      <c r="N2" s="298" t="s">
        <v>258</v>
      </c>
      <c r="O2" s="298">
        <v>2024</v>
      </c>
      <c r="P2" s="298">
        <v>2025</v>
      </c>
      <c r="Q2" s="298">
        <v>2026</v>
      </c>
      <c r="R2" s="298">
        <v>2027</v>
      </c>
      <c r="S2" s="298">
        <v>2028</v>
      </c>
      <c r="T2" s="298">
        <v>2029</v>
      </c>
      <c r="U2" s="298">
        <v>2030</v>
      </c>
      <c r="V2" s="298">
        <v>2031</v>
      </c>
      <c r="W2" s="298">
        <v>2032</v>
      </c>
      <c r="X2" s="298">
        <v>2033</v>
      </c>
      <c r="Y2" s="298">
        <v>2034</v>
      </c>
      <c r="Z2" s="298">
        <v>2035</v>
      </c>
      <c r="AA2" s="298">
        <v>2036</v>
      </c>
      <c r="AB2" s="298">
        <v>2037</v>
      </c>
      <c r="AC2" s="298">
        <v>2038</v>
      </c>
      <c r="AD2" s="298">
        <v>2039</v>
      </c>
      <c r="AE2" s="298">
        <v>2040</v>
      </c>
      <c r="AF2" s="298">
        <v>2041</v>
      </c>
      <c r="AG2" s="298">
        <v>2042</v>
      </c>
      <c r="AH2" s="298">
        <v>2043</v>
      </c>
      <c r="AI2" s="298">
        <v>2044</v>
      </c>
      <c r="AJ2" s="298">
        <v>2045</v>
      </c>
      <c r="AK2" s="298">
        <v>2046</v>
      </c>
      <c r="AL2" s="298">
        <v>2047</v>
      </c>
      <c r="AM2" s="298">
        <v>2048</v>
      </c>
      <c r="AN2" s="298">
        <v>2049</v>
      </c>
      <c r="AO2" s="298">
        <v>2050</v>
      </c>
      <c r="AQ2" s="298"/>
      <c r="AR2" s="298"/>
    </row>
    <row r="3" spans="1:44" s="177" customFormat="1">
      <c r="A3" s="188"/>
      <c r="C3" s="177" t="s">
        <v>437</v>
      </c>
      <c r="D3" s="188" t="s">
        <v>214</v>
      </c>
      <c r="F3" s="177">
        <v>31.083582564870184</v>
      </c>
      <c r="G3" s="177">
        <v>30.239608066336189</v>
      </c>
      <c r="H3" s="177">
        <v>29.872776385115145</v>
      </c>
      <c r="I3" s="177">
        <v>29.572929038787613</v>
      </c>
      <c r="J3" s="177">
        <v>29.04815256884574</v>
      </c>
      <c r="K3" s="177">
        <v>28.643211466457302</v>
      </c>
      <c r="L3" s="177">
        <v>27.654400434820502</v>
      </c>
      <c r="M3" s="177">
        <v>27.633156560614406</v>
      </c>
      <c r="N3" s="177">
        <v>27.931367733751145</v>
      </c>
      <c r="O3" s="177">
        <v>28.840318895697404</v>
      </c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188"/>
    </row>
    <row r="4" spans="1:44">
      <c r="D4" t="s">
        <v>259</v>
      </c>
      <c r="O4">
        <v>28.840318895697404</v>
      </c>
      <c r="P4" s="177">
        <v>28.551609453148014</v>
      </c>
      <c r="Q4" s="177">
        <v>28.369546811194031</v>
      </c>
      <c r="R4" s="177">
        <v>28.123128883915236</v>
      </c>
      <c r="S4" s="177">
        <v>27.78132119255665</v>
      </c>
      <c r="T4" s="177">
        <v>27.399357077819189</v>
      </c>
      <c r="U4" s="177">
        <v>26.956460567693938</v>
      </c>
      <c r="V4" s="177">
        <v>26.552688540586409</v>
      </c>
      <c r="W4" s="177">
        <v>26.145797995876606</v>
      </c>
      <c r="X4" s="177">
        <v>25.758781219685499</v>
      </c>
      <c r="Y4" s="177">
        <v>25.374662101571317</v>
      </c>
      <c r="Z4" s="177">
        <v>25.025146623692873</v>
      </c>
      <c r="AA4" s="177">
        <v>24.707894916754555</v>
      </c>
      <c r="AB4" s="177">
        <v>24.420812543285624</v>
      </c>
      <c r="AC4" s="177">
        <v>24.147552714864915</v>
      </c>
      <c r="AD4" s="177">
        <v>23.876557470157437</v>
      </c>
      <c r="AE4" s="177">
        <v>23.640988356355805</v>
      </c>
      <c r="AF4" s="177">
        <v>23.395609312935708</v>
      </c>
      <c r="AG4" s="177">
        <v>23.187598977197663</v>
      </c>
      <c r="AH4" s="177">
        <v>23.065296881383329</v>
      </c>
      <c r="AI4" s="177">
        <v>22.967360838603632</v>
      </c>
      <c r="AJ4" s="177">
        <v>22.894301755264866</v>
      </c>
      <c r="AK4" s="177">
        <v>22.837985796519529</v>
      </c>
      <c r="AL4" s="177">
        <v>22.805848377287823</v>
      </c>
      <c r="AM4" s="177">
        <v>22.796986953680047</v>
      </c>
      <c r="AN4" s="177">
        <v>22.77919943965578</v>
      </c>
      <c r="AO4" s="177">
        <v>22.751664664270074</v>
      </c>
      <c r="AP4" s="177"/>
      <c r="AQ4">
        <v>-0.2031389788514516</v>
      </c>
    </row>
    <row r="6" spans="1:44">
      <c r="C6" s="258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3612-D363-4435-81E3-0E66EC321DA1}">
  <dimension ref="A1:E13"/>
  <sheetViews>
    <sheetView zoomScale="80" zoomScaleNormal="80" workbookViewId="0">
      <selection sqref="A1:XFD3"/>
    </sheetView>
  </sheetViews>
  <sheetFormatPr baseColWidth="10" defaultRowHeight="14.25"/>
  <cols>
    <col min="1" max="1" width="17.25" customWidth="1"/>
    <col min="2" max="2" width="21.5" customWidth="1"/>
    <col min="3" max="3" width="23.125" customWidth="1"/>
    <col min="4" max="4" width="20.125" customWidth="1"/>
    <col min="5" max="6" width="23.125" customWidth="1"/>
  </cols>
  <sheetData>
    <row r="1" spans="1:5" ht="28.5" customHeight="1">
      <c r="A1" t="s">
        <v>260</v>
      </c>
    </row>
    <row r="2" spans="1:5" ht="35.450000000000003" customHeight="1">
      <c r="B2" s="161" t="s">
        <v>261</v>
      </c>
      <c r="C2" s="162" t="s">
        <v>262</v>
      </c>
      <c r="D2" s="160"/>
      <c r="E2" t="s">
        <v>444</v>
      </c>
    </row>
    <row r="3" spans="1:5" s="163" customFormat="1" ht="21.6" customHeight="1">
      <c r="A3" s="163" t="s">
        <v>263</v>
      </c>
      <c r="B3" s="164">
        <v>0.5</v>
      </c>
      <c r="C3" s="164">
        <v>1.4439681353900498</v>
      </c>
      <c r="D3" s="164">
        <v>0.94396813539004976</v>
      </c>
      <c r="E3" s="164">
        <v>2.8879362707800995</v>
      </c>
    </row>
    <row r="4" spans="1:5" s="163" customFormat="1" ht="21.6" customHeight="1">
      <c r="A4" s="163" t="s">
        <v>264</v>
      </c>
      <c r="B4" s="164">
        <v>1.35</v>
      </c>
      <c r="C4" s="164">
        <v>3.5985600000000004</v>
      </c>
      <c r="D4" s="164">
        <v>2.2485600000000003</v>
      </c>
      <c r="E4" s="164">
        <v>2.6656</v>
      </c>
    </row>
    <row r="5" spans="1:5" s="163" customFormat="1" ht="21.6" customHeight="1">
      <c r="A5" s="163" t="s">
        <v>265</v>
      </c>
      <c r="B5" s="164">
        <v>2.16</v>
      </c>
      <c r="C5" s="164">
        <v>2.4444317720531559</v>
      </c>
      <c r="D5" s="164">
        <v>0.28443177205315573</v>
      </c>
      <c r="E5" s="164">
        <v>1.1316813759505351</v>
      </c>
    </row>
    <row r="6" spans="1:5" ht="28.5" customHeight="1">
      <c r="A6" s="163" t="s">
        <v>110</v>
      </c>
      <c r="B6" s="63">
        <v>4.01</v>
      </c>
      <c r="C6" s="63">
        <v>7.4869599074432056</v>
      </c>
      <c r="D6" s="164">
        <v>3.4769599074432058</v>
      </c>
      <c r="E6" s="164">
        <v>1.8670722961205002</v>
      </c>
    </row>
    <row r="9" spans="1:5">
      <c r="B9" s="165"/>
      <c r="C9" s="165"/>
    </row>
    <row r="13" spans="1:5">
      <c r="B13" s="165"/>
      <c r="C13" s="165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8D64-26B5-4386-8EC0-574E3864F71F}">
  <dimension ref="A1:AF9"/>
  <sheetViews>
    <sheetView zoomScale="80" zoomScaleNormal="80" workbookViewId="0">
      <selection activeCell="I28" sqref="I28"/>
    </sheetView>
  </sheetViews>
  <sheetFormatPr baseColWidth="10" defaultRowHeight="14.25"/>
  <sheetData>
    <row r="1" spans="1:32" ht="15.75">
      <c r="A1" s="329" t="s">
        <v>455</v>
      </c>
    </row>
    <row r="2" spans="1:32" s="325" customFormat="1" ht="15">
      <c r="C2" s="326" t="s">
        <v>270</v>
      </c>
      <c r="D2" s="326" t="s">
        <v>271</v>
      </c>
      <c r="E2" s="326" t="s">
        <v>272</v>
      </c>
      <c r="F2" s="326" t="s">
        <v>273</v>
      </c>
      <c r="G2" s="326" t="s">
        <v>274</v>
      </c>
      <c r="H2" s="326" t="s">
        <v>275</v>
      </c>
      <c r="I2" s="326" t="s">
        <v>276</v>
      </c>
      <c r="J2" s="326" t="s">
        <v>277</v>
      </c>
      <c r="K2" s="326" t="s">
        <v>278</v>
      </c>
      <c r="L2" s="326" t="s">
        <v>279</v>
      </c>
      <c r="M2" s="326" t="s">
        <v>280</v>
      </c>
      <c r="N2" s="326" t="s">
        <v>281</v>
      </c>
      <c r="O2" s="326" t="s">
        <v>282</v>
      </c>
      <c r="P2" s="326" t="s">
        <v>283</v>
      </c>
      <c r="Q2" s="326" t="s">
        <v>284</v>
      </c>
      <c r="R2" s="326" t="s">
        <v>285</v>
      </c>
      <c r="S2" s="326" t="s">
        <v>286</v>
      </c>
      <c r="T2" s="326" t="s">
        <v>287</v>
      </c>
      <c r="U2" s="326" t="s">
        <v>288</v>
      </c>
      <c r="V2" s="326" t="s">
        <v>289</v>
      </c>
      <c r="W2" s="326" t="s">
        <v>290</v>
      </c>
      <c r="X2" s="326" t="s">
        <v>291</v>
      </c>
      <c r="Y2" s="326" t="s">
        <v>292</v>
      </c>
      <c r="Z2" s="326" t="s">
        <v>293</v>
      </c>
      <c r="AA2" s="326" t="s">
        <v>294</v>
      </c>
      <c r="AB2" s="326" t="s">
        <v>295</v>
      </c>
    </row>
    <row r="3" spans="1:32" s="327" customFormat="1" ht="18.600000000000001" customHeight="1">
      <c r="B3" s="327" t="s">
        <v>454</v>
      </c>
      <c r="C3" s="327">
        <v>0</v>
      </c>
      <c r="D3" s="327">
        <v>0</v>
      </c>
      <c r="E3" s="327">
        <v>0</v>
      </c>
      <c r="F3" s="327">
        <v>0.29778223532494019</v>
      </c>
      <c r="G3" s="327">
        <v>0.46176761497913144</v>
      </c>
      <c r="H3" s="327">
        <v>0.53242398602302354</v>
      </c>
      <c r="I3" s="327">
        <v>0.59430212287255268</v>
      </c>
      <c r="J3" s="327">
        <v>0.65585710296931277</v>
      </c>
      <c r="K3" s="327">
        <v>0.71793443405746205</v>
      </c>
      <c r="L3" s="327">
        <v>0.78061866691141635</v>
      </c>
      <c r="M3" s="327">
        <v>0.84391825660861874</v>
      </c>
      <c r="N3" s="327">
        <v>0.90783404865681261</v>
      </c>
      <c r="O3" s="327">
        <v>0.97236612760677144</v>
      </c>
      <c r="P3" s="327">
        <v>1.0375145019135741</v>
      </c>
      <c r="Q3" s="327">
        <v>1.1032791724227275</v>
      </c>
      <c r="R3" s="327">
        <v>1.1696601392187833</v>
      </c>
      <c r="S3" s="327">
        <v>1.2366574023101953</v>
      </c>
      <c r="T3" s="327">
        <v>1.3042709616978094</v>
      </c>
      <c r="U3" s="327">
        <v>1.3725008173817115</v>
      </c>
      <c r="V3" s="327">
        <v>1.4413469693619085</v>
      </c>
      <c r="W3" s="327">
        <v>1.5108094176384015</v>
      </c>
      <c r="X3" s="327">
        <v>1.5808881622111908</v>
      </c>
      <c r="Y3" s="327">
        <v>1.651583203080276</v>
      </c>
      <c r="Z3" s="327">
        <v>1.7228945402456584</v>
      </c>
      <c r="AA3" s="327">
        <v>1.7948221737073362</v>
      </c>
      <c r="AB3" s="327">
        <v>1.8673661034653117</v>
      </c>
      <c r="AF3" s="328"/>
    </row>
    <row r="5" spans="1:32" ht="35.450000000000003" customHeight="1">
      <c r="A5" s="329"/>
    </row>
    <row r="6" spans="1:32" s="163" customFormat="1" ht="21.6" customHeight="1"/>
    <row r="7" spans="1:32" s="163" customFormat="1" ht="21.6" customHeight="1"/>
    <row r="8" spans="1:32" s="163" customFormat="1" ht="21.6" customHeight="1"/>
    <row r="9" spans="1:32" ht="28.5" customHeight="1"/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CC68-0249-4F94-A2D5-6676EEA49B24}">
  <dimension ref="B2:AR5"/>
  <sheetViews>
    <sheetView topLeftCell="C1" zoomScale="60" zoomScaleNormal="60" workbookViewId="0">
      <selection activeCell="C2" sqref="C2"/>
    </sheetView>
  </sheetViews>
  <sheetFormatPr baseColWidth="10" defaultRowHeight="14.25"/>
  <cols>
    <col min="3" max="3" width="28.625" customWidth="1"/>
  </cols>
  <sheetData>
    <row r="2" spans="2:44">
      <c r="C2" t="s">
        <v>456</v>
      </c>
      <c r="E2">
        <v>2011</v>
      </c>
      <c r="I2">
        <v>2015</v>
      </c>
      <c r="N2">
        <v>2020</v>
      </c>
      <c r="S2">
        <v>2025</v>
      </c>
      <c r="X2">
        <v>2030</v>
      </c>
      <c r="AC2">
        <v>2035</v>
      </c>
      <c r="AH2">
        <v>2040</v>
      </c>
      <c r="AM2">
        <v>2045</v>
      </c>
      <c r="AR2">
        <v>2050</v>
      </c>
    </row>
    <row r="3" spans="2:44" s="172" customFormat="1" ht="19.5" customHeight="1">
      <c r="B3" s="168" t="s">
        <v>296</v>
      </c>
      <c r="C3" s="169" t="s">
        <v>297</v>
      </c>
      <c r="D3" s="169"/>
      <c r="E3" s="170">
        <v>61.82060666768114</v>
      </c>
      <c r="F3" s="170">
        <v>66.119317451567085</v>
      </c>
      <c r="G3" s="170">
        <v>68.611263184165736</v>
      </c>
      <c r="H3" s="170">
        <v>70.153870222825532</v>
      </c>
      <c r="I3" s="170">
        <v>68.467366519269376</v>
      </c>
      <c r="J3" s="170">
        <v>68.999487756171874</v>
      </c>
      <c r="K3" s="170">
        <v>74.538599158599766</v>
      </c>
      <c r="L3" s="170">
        <v>76.753161895300309</v>
      </c>
      <c r="M3" s="170">
        <v>82.075176974711539</v>
      </c>
      <c r="N3" s="170">
        <v>79.826119000782029</v>
      </c>
      <c r="O3" s="170">
        <v>94.035590777030905</v>
      </c>
      <c r="P3" s="170">
        <v>103.33191248416247</v>
      </c>
      <c r="Q3" s="170">
        <v>107.72374143441652</v>
      </c>
      <c r="R3" s="170">
        <v>102.20851468035249</v>
      </c>
      <c r="S3" s="170">
        <v>104.51644888281206</v>
      </c>
      <c r="T3" s="171">
        <v>106.87649772855296</v>
      </c>
      <c r="U3" s="170">
        <v>109.28983799984286</v>
      </c>
      <c r="V3" s="170">
        <v>111.7576730514522</v>
      </c>
      <c r="W3" s="170">
        <v>114.28123341067852</v>
      </c>
      <c r="X3" s="170">
        <v>116.86177739091964</v>
      </c>
      <c r="Y3" s="170">
        <v>110.76464117921948</v>
      </c>
      <c r="Z3" s="170">
        <v>104.98561642204281</v>
      </c>
      <c r="AA3" s="170">
        <v>99.508106000023176</v>
      </c>
      <c r="AB3" s="170">
        <v>94.316378730456748</v>
      </c>
      <c r="AC3" s="170">
        <v>89.395524187998134</v>
      </c>
      <c r="AD3" s="170">
        <v>92.550660335809837</v>
      </c>
      <c r="AE3" s="170">
        <v>95.817154230014893</v>
      </c>
      <c r="AF3" s="170">
        <v>99.198936144015434</v>
      </c>
      <c r="AG3" s="170">
        <v>102.7000750667454</v>
      </c>
      <c r="AH3" s="170">
        <v>106.32478359851289</v>
      </c>
      <c r="AI3" s="170">
        <v>105.61595170785614</v>
      </c>
      <c r="AJ3" s="170">
        <v>104.91184536313709</v>
      </c>
      <c r="AK3" s="170">
        <v>104.21243306071617</v>
      </c>
      <c r="AL3" s="170">
        <v>103.51768350697806</v>
      </c>
      <c r="AM3" s="170">
        <v>102.82756561693154</v>
      </c>
      <c r="AN3" s="170">
        <v>101.76383217951501</v>
      </c>
      <c r="AO3" s="170">
        <v>100.71110288110623</v>
      </c>
      <c r="AP3" s="170">
        <v>99.669263885784432</v>
      </c>
      <c r="AQ3" s="170">
        <v>98.638202535241831</v>
      </c>
      <c r="AR3" s="170">
        <v>97.617807336601402</v>
      </c>
    </row>
    <row r="4" spans="2:44" s="176" customFormat="1" ht="19.5" customHeight="1">
      <c r="B4" s="173"/>
      <c r="C4" s="174" t="s">
        <v>298</v>
      </c>
      <c r="D4" s="174" t="s">
        <v>214</v>
      </c>
      <c r="E4" s="175">
        <v>71.892340131777175</v>
      </c>
      <c r="F4" s="175">
        <v>76.750297235762517</v>
      </c>
      <c r="G4" s="175">
        <v>84.03151517752184</v>
      </c>
      <c r="H4" s="175">
        <v>85.433187203091521</v>
      </c>
      <c r="I4" s="175">
        <v>82.444062919382432</v>
      </c>
      <c r="J4" s="175">
        <v>82.65726999661689</v>
      </c>
      <c r="K4" s="175">
        <v>88.772272245129486</v>
      </c>
      <c r="L4" s="175">
        <v>90.402095357348003</v>
      </c>
      <c r="M4" s="175">
        <v>95.514292811843902</v>
      </c>
      <c r="N4" s="175">
        <v>90.210542376942513</v>
      </c>
      <c r="O4" s="175">
        <v>104.98578451646851</v>
      </c>
      <c r="P4" s="175">
        <v>111.9847405828915</v>
      </c>
      <c r="Q4" s="175">
        <v>111.32897809107544</v>
      </c>
      <c r="R4" s="175">
        <v>103.19396744863199</v>
      </c>
      <c r="S4" s="170"/>
      <c r="T4" s="171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</row>
    <row r="5" spans="2:44">
      <c r="D5" t="s">
        <v>182</v>
      </c>
      <c r="R5" s="175">
        <v>103.19396744863199</v>
      </c>
      <c r="S5" s="175">
        <v>105.5241538103753</v>
      </c>
      <c r="T5" s="175">
        <v>107.90695728351278</v>
      </c>
      <c r="U5" s="175">
        <v>110.34356599636629</v>
      </c>
      <c r="V5" s="175">
        <v>112.83519490596164</v>
      </c>
      <c r="W5" s="175">
        <v>115.38308640383818</v>
      </c>
      <c r="X5" s="175">
        <v>117.98851093553775</v>
      </c>
      <c r="Y5" s="175">
        <v>111.83258862585751</v>
      </c>
      <c r="Z5" s="175">
        <v>105.99784487146493</v>
      </c>
      <c r="AA5" s="175">
        <v>100.46752253034502</v>
      </c>
      <c r="AB5" s="175">
        <v>95.225738746153098</v>
      </c>
      <c r="AC5" s="175">
        <v>90.25743933331033</v>
      </c>
      <c r="AD5" s="175">
        <v>93.442996015662459</v>
      </c>
      <c r="AE5" s="175">
        <v>96.740984110332903</v>
      </c>
      <c r="AF5" s="175">
        <v>100.15537178481526</v>
      </c>
      <c r="AG5" s="175">
        <v>103.69026725957346</v>
      </c>
      <c r="AH5" s="175">
        <v>107.34992375108783</v>
      </c>
      <c r="AI5" s="175">
        <v>106.63425759274723</v>
      </c>
      <c r="AJ5" s="175">
        <v>105.92336254212891</v>
      </c>
      <c r="AK5" s="175">
        <v>105.21720679184804</v>
      </c>
      <c r="AL5" s="175">
        <v>104.51575874656906</v>
      </c>
      <c r="AM5" s="175">
        <v>103.81898702159192</v>
      </c>
      <c r="AN5" s="175">
        <v>102.74499750067891</v>
      </c>
      <c r="AO5" s="175">
        <v>101.68211821618912</v>
      </c>
      <c r="AP5" s="175">
        <v>100.63023423464233</v>
      </c>
      <c r="AQ5" s="175">
        <v>99.589231811525337</v>
      </c>
      <c r="AR5" s="175">
        <v>98.558998378992328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48318-6E26-4B77-A80C-3805A727932A}">
  <dimension ref="A1:D35"/>
  <sheetViews>
    <sheetView zoomScale="115" zoomScaleNormal="115" workbookViewId="0">
      <selection activeCell="D12" sqref="D12"/>
    </sheetView>
  </sheetViews>
  <sheetFormatPr baseColWidth="10" defaultRowHeight="14.25"/>
  <cols>
    <col min="1" max="1" width="28.625" customWidth="1"/>
  </cols>
  <sheetData>
    <row r="1" spans="1:4">
      <c r="A1" t="s">
        <v>457</v>
      </c>
    </row>
    <row r="2" spans="1:4">
      <c r="B2">
        <v>2025</v>
      </c>
      <c r="C2">
        <v>2030</v>
      </c>
      <c r="D2">
        <v>2050</v>
      </c>
    </row>
    <row r="3" spans="1:4">
      <c r="A3" t="s">
        <v>299</v>
      </c>
      <c r="B3" s="177">
        <v>105.5241538103753</v>
      </c>
      <c r="C3" s="177">
        <v>117.98851093553775</v>
      </c>
      <c r="D3" s="177">
        <v>98.558998378992328</v>
      </c>
    </row>
    <row r="4" spans="1:4">
      <c r="A4" s="178" t="s">
        <v>300</v>
      </c>
      <c r="B4" s="177">
        <v>34.910775885668215</v>
      </c>
      <c r="C4" s="177">
        <v>39.034385148978835</v>
      </c>
      <c r="D4" s="177">
        <v>32.606478987814796</v>
      </c>
    </row>
    <row r="5" spans="1:4">
      <c r="A5" t="s">
        <v>301</v>
      </c>
      <c r="B5" s="179">
        <v>70.613377924707081</v>
      </c>
      <c r="C5" s="179">
        <v>78.954125786558905</v>
      </c>
      <c r="D5" s="179">
        <v>65.952519391177532</v>
      </c>
    </row>
    <row r="15" spans="1:4" ht="15.75">
      <c r="A15" s="304"/>
    </row>
    <row r="24" spans="1:4">
      <c r="B24" s="165"/>
      <c r="C24" s="165"/>
      <c r="D24" s="165"/>
    </row>
    <row r="28" spans="1:4">
      <c r="A28" s="359"/>
      <c r="B28" s="305"/>
      <c r="C28" s="230"/>
    </row>
    <row r="29" spans="1:4">
      <c r="A29" s="359"/>
      <c r="B29" s="305"/>
      <c r="C29" s="230"/>
    </row>
    <row r="30" spans="1:4">
      <c r="A30" s="359"/>
      <c r="B30" s="305"/>
      <c r="C30" s="230"/>
    </row>
    <row r="31" spans="1:4">
      <c r="A31" s="360"/>
      <c r="B31" s="305"/>
      <c r="C31" s="230"/>
    </row>
    <row r="32" spans="1:4">
      <c r="A32" s="306"/>
      <c r="B32" s="305"/>
      <c r="C32" s="230"/>
    </row>
    <row r="33" spans="1:3">
      <c r="A33" s="359"/>
      <c r="B33" s="305"/>
      <c r="C33" s="230"/>
    </row>
    <row r="34" spans="1:3">
      <c r="A34" s="360"/>
      <c r="B34" s="305"/>
      <c r="C34" s="230"/>
    </row>
    <row r="35" spans="1:3">
      <c r="A35" s="360"/>
      <c r="B35" s="305"/>
      <c r="C35" s="230"/>
    </row>
  </sheetData>
  <mergeCells count="3">
    <mergeCell ref="A28:A29"/>
    <mergeCell ref="A30:A31"/>
    <mergeCell ref="A33:A35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032B-A0F1-4A24-8671-B92444BF9CEF}">
  <dimension ref="A1:AE6"/>
  <sheetViews>
    <sheetView zoomScale="85" zoomScaleNormal="85" workbookViewId="0">
      <selection activeCell="M19" sqref="M19"/>
    </sheetView>
  </sheetViews>
  <sheetFormatPr baseColWidth="10" defaultRowHeight="14.25"/>
  <sheetData>
    <row r="1" spans="1:31" s="182" customFormat="1" ht="18">
      <c r="A1" s="180" t="s">
        <v>459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</row>
    <row r="2" spans="1:31" s="182" customFormat="1" ht="18">
      <c r="A2" s="183" t="s">
        <v>302</v>
      </c>
      <c r="B2" s="183" t="s">
        <v>303</v>
      </c>
      <c r="C2" s="184">
        <v>2024</v>
      </c>
      <c r="D2" s="184">
        <v>2025</v>
      </c>
      <c r="E2" s="184">
        <v>2026</v>
      </c>
      <c r="F2" s="184">
        <v>2027</v>
      </c>
      <c r="G2" s="184">
        <v>2028</v>
      </c>
      <c r="H2" s="184">
        <v>2029</v>
      </c>
      <c r="I2" s="184">
        <v>2030</v>
      </c>
      <c r="J2" s="184">
        <v>2031</v>
      </c>
      <c r="K2" s="184">
        <v>2032</v>
      </c>
      <c r="L2" s="184">
        <v>2033</v>
      </c>
      <c r="M2" s="184">
        <v>2034</v>
      </c>
      <c r="N2" s="184">
        <v>2035</v>
      </c>
      <c r="O2" s="184">
        <v>2036</v>
      </c>
      <c r="P2" s="184">
        <v>2037</v>
      </c>
      <c r="Q2" s="184">
        <v>2038</v>
      </c>
      <c r="R2" s="184">
        <v>2039</v>
      </c>
      <c r="S2" s="184">
        <v>2040</v>
      </c>
      <c r="T2" s="184">
        <v>2041</v>
      </c>
      <c r="U2" s="184">
        <v>2042</v>
      </c>
      <c r="V2" s="184">
        <v>2043</v>
      </c>
      <c r="W2" s="184">
        <v>2044</v>
      </c>
      <c r="X2" s="184">
        <v>2045</v>
      </c>
      <c r="Y2" s="184">
        <v>2046</v>
      </c>
      <c r="Z2" s="184">
        <v>2047</v>
      </c>
      <c r="AA2" s="184">
        <v>2048</v>
      </c>
      <c r="AB2" s="184">
        <v>2049</v>
      </c>
      <c r="AC2" s="184">
        <v>2050</v>
      </c>
    </row>
    <row r="3" spans="1:31" s="182" customFormat="1" ht="18">
      <c r="A3" s="185" t="s">
        <v>305</v>
      </c>
      <c r="B3" s="185" t="s">
        <v>304</v>
      </c>
      <c r="C3" s="186">
        <v>434.05287399999997</v>
      </c>
      <c r="D3" s="186">
        <v>436.58995162552753</v>
      </c>
      <c r="E3" s="186">
        <v>440.27074531678335</v>
      </c>
      <c r="F3" s="186">
        <v>443.95153900803922</v>
      </c>
      <c r="G3" s="186">
        <v>447.63233269929503</v>
      </c>
      <c r="H3" s="186">
        <v>451.25857386231854</v>
      </c>
      <c r="I3" s="186">
        <v>454.88481502534205</v>
      </c>
      <c r="J3" s="186">
        <v>460.23471321435073</v>
      </c>
      <c r="K3" s="186">
        <v>465.58461140335947</v>
      </c>
      <c r="L3" s="186">
        <v>470.9345095923681</v>
      </c>
      <c r="M3" s="186">
        <v>476.25796614858768</v>
      </c>
      <c r="N3" s="186">
        <v>481.58142270480732</v>
      </c>
      <c r="O3" s="186">
        <v>486.43151287938821</v>
      </c>
      <c r="P3" s="186">
        <v>491.28160305396915</v>
      </c>
      <c r="Q3" s="186">
        <v>496.13169322855003</v>
      </c>
      <c r="R3" s="186">
        <v>500.93358893751156</v>
      </c>
      <c r="S3" s="186">
        <v>505.73548464647303</v>
      </c>
      <c r="T3" s="186">
        <v>509.5687228302458</v>
      </c>
      <c r="U3" s="186">
        <v>513.40196101401841</v>
      </c>
      <c r="V3" s="186">
        <v>517.2351991977913</v>
      </c>
      <c r="W3" s="186">
        <v>521.02693191899232</v>
      </c>
      <c r="X3" s="186">
        <v>524.81866464019322</v>
      </c>
      <c r="Y3" s="186">
        <v>528.05538920498407</v>
      </c>
      <c r="Z3" s="186">
        <v>531.29211376977469</v>
      </c>
      <c r="AA3" s="186">
        <v>534.52883833456542</v>
      </c>
      <c r="AB3" s="186">
        <v>537.76556289935627</v>
      </c>
      <c r="AC3" s="186">
        <v>541.002287464147</v>
      </c>
      <c r="AE3" s="187">
        <v>0.23915423488302401</v>
      </c>
    </row>
    <row r="4" spans="1:31" s="182" customFormat="1" ht="18">
      <c r="A4" s="185" t="s">
        <v>306</v>
      </c>
      <c r="B4" s="185"/>
      <c r="C4" s="186">
        <v>1047.7706500000002</v>
      </c>
      <c r="D4" s="186">
        <v>1056.9465322326889</v>
      </c>
      <c r="E4" s="186">
        <v>1037.1807167620486</v>
      </c>
      <c r="F4" s="186">
        <v>1017.4149012914087</v>
      </c>
      <c r="G4" s="186">
        <v>997.64908582076839</v>
      </c>
      <c r="H4" s="186">
        <v>977.39438802498807</v>
      </c>
      <c r="I4" s="186">
        <v>957.13969022920753</v>
      </c>
      <c r="J4" s="186">
        <v>941.37873091390327</v>
      </c>
      <c r="K4" s="186">
        <v>925.61777159859923</v>
      </c>
      <c r="L4" s="186">
        <v>909.85681228329486</v>
      </c>
      <c r="M4" s="186">
        <v>893.88477723768801</v>
      </c>
      <c r="N4" s="186">
        <v>877.91274219208083</v>
      </c>
      <c r="O4" s="186">
        <v>865.8085899355973</v>
      </c>
      <c r="P4" s="186">
        <v>853.70443767911377</v>
      </c>
      <c r="Q4" s="186">
        <v>841.60028542263035</v>
      </c>
      <c r="R4" s="186">
        <v>829.395599032365</v>
      </c>
      <c r="S4" s="186">
        <v>817.19091264209942</v>
      </c>
      <c r="T4" s="186">
        <v>808.06512698478059</v>
      </c>
      <c r="U4" s="186">
        <v>798.93934132746153</v>
      </c>
      <c r="V4" s="186">
        <v>789.81355567014259</v>
      </c>
      <c r="W4" s="186">
        <v>780.75746398237322</v>
      </c>
      <c r="X4" s="186">
        <v>771.70137229460363</v>
      </c>
      <c r="Y4" s="186">
        <v>765.57696948883188</v>
      </c>
      <c r="Z4" s="186">
        <v>759.45256668306013</v>
      </c>
      <c r="AA4" s="186">
        <v>753.32816387728815</v>
      </c>
      <c r="AB4" s="186">
        <v>747.20376107151651</v>
      </c>
      <c r="AC4" s="186">
        <v>741.07935826574453</v>
      </c>
      <c r="AE4" s="187">
        <v>-0.29884877269970134</v>
      </c>
    </row>
    <row r="5" spans="1:31" s="182" customFormat="1" ht="18">
      <c r="A5" s="307" t="s">
        <v>193</v>
      </c>
      <c r="B5" s="307" t="s">
        <v>304</v>
      </c>
      <c r="C5" s="308">
        <v>1481.8235240000001</v>
      </c>
      <c r="D5" s="308">
        <v>1493.5364838582166</v>
      </c>
      <c r="E5" s="308">
        <v>1477.451462078832</v>
      </c>
      <c r="F5" s="308">
        <v>1461.3664402994477</v>
      </c>
      <c r="G5" s="308">
        <v>1445.2814185200637</v>
      </c>
      <c r="H5" s="308">
        <v>1428.6529618873067</v>
      </c>
      <c r="I5" s="308">
        <v>1412.0245052545497</v>
      </c>
      <c r="J5" s="308">
        <v>1401.6134441282541</v>
      </c>
      <c r="K5" s="308">
        <v>1391.2023830019589</v>
      </c>
      <c r="L5" s="308">
        <v>1380.791321875663</v>
      </c>
      <c r="M5" s="308">
        <v>1370.1427433862757</v>
      </c>
      <c r="N5" s="308">
        <v>1359.4941648968884</v>
      </c>
      <c r="O5" s="308">
        <v>1352.2401028149857</v>
      </c>
      <c r="P5" s="308">
        <v>1344.986040733083</v>
      </c>
      <c r="Q5" s="308">
        <v>1337.7319786511803</v>
      </c>
      <c r="R5" s="308">
        <v>1330.3291879698766</v>
      </c>
      <c r="S5" s="308">
        <v>1322.9263972885724</v>
      </c>
      <c r="T5" s="308">
        <v>1317.6338498150262</v>
      </c>
      <c r="U5" s="308">
        <v>1312.3413023414801</v>
      </c>
      <c r="V5" s="308">
        <v>1307.0487548679339</v>
      </c>
      <c r="W5" s="308">
        <v>1301.7843959013655</v>
      </c>
      <c r="X5" s="308">
        <v>1296.5200369347967</v>
      </c>
      <c r="Y5" s="308">
        <v>1293.6323586938161</v>
      </c>
      <c r="Z5" s="308">
        <v>1290.7446804528347</v>
      </c>
      <c r="AA5" s="308">
        <v>1287.8570022118536</v>
      </c>
      <c r="AB5" s="308">
        <v>1284.9693239708729</v>
      </c>
      <c r="AC5" s="308">
        <v>1282.0816457298915</v>
      </c>
      <c r="AE5" s="187">
        <f>AC5/D5-1</f>
        <v>-0.14157996166392861</v>
      </c>
    </row>
    <row r="6" spans="1:31" ht="15.75">
      <c r="A6" s="304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6476-F8C2-42C0-A205-5474C406EF47}">
  <dimension ref="A1:AD5"/>
  <sheetViews>
    <sheetView zoomScaleNormal="100" workbookViewId="0">
      <selection activeCell="C14" sqref="C14"/>
    </sheetView>
  </sheetViews>
  <sheetFormatPr baseColWidth="10" defaultRowHeight="14.25"/>
  <sheetData>
    <row r="1" spans="1:30" ht="15.75">
      <c r="A1" s="330" t="s">
        <v>458</v>
      </c>
    </row>
    <row r="2" spans="1:30" ht="15.75" thickBot="1">
      <c r="A2" s="188"/>
      <c r="B2" s="188"/>
      <c r="C2" s="188"/>
      <c r="D2" t="s">
        <v>307</v>
      </c>
      <c r="E2" s="189">
        <v>2025</v>
      </c>
      <c r="F2" s="189">
        <v>2026</v>
      </c>
      <c r="G2" s="189">
        <v>2027</v>
      </c>
      <c r="H2" s="189">
        <v>2028</v>
      </c>
      <c r="I2" s="189">
        <v>2029</v>
      </c>
      <c r="J2" s="189">
        <v>2030</v>
      </c>
      <c r="K2" s="189">
        <v>2031</v>
      </c>
      <c r="L2" s="189">
        <v>2032</v>
      </c>
      <c r="M2" s="189">
        <v>2033</v>
      </c>
      <c r="N2" s="189">
        <v>2034</v>
      </c>
      <c r="O2" s="189">
        <v>2035</v>
      </c>
      <c r="P2" s="189">
        <v>2036</v>
      </c>
      <c r="Q2" s="189">
        <v>2037</v>
      </c>
      <c r="R2" s="189">
        <v>2038</v>
      </c>
      <c r="S2" s="189">
        <v>2039</v>
      </c>
      <c r="T2" s="189">
        <v>2040</v>
      </c>
      <c r="U2" s="189">
        <v>2041</v>
      </c>
      <c r="V2" s="189">
        <v>2042</v>
      </c>
      <c r="W2" s="189">
        <v>2043</v>
      </c>
      <c r="X2" s="189">
        <v>2044</v>
      </c>
      <c r="Y2" s="189">
        <v>2045</v>
      </c>
      <c r="Z2" s="189">
        <v>2046</v>
      </c>
      <c r="AA2" s="189">
        <v>2047</v>
      </c>
      <c r="AB2" s="189">
        <v>2048</v>
      </c>
      <c r="AC2" s="189">
        <v>2049</v>
      </c>
      <c r="AD2" s="189">
        <v>2050</v>
      </c>
    </row>
    <row r="3" spans="1:30" s="190" customFormat="1">
      <c r="B3" s="191" t="s">
        <v>308</v>
      </c>
      <c r="C3" s="192" t="s">
        <v>309</v>
      </c>
      <c r="D3" s="192"/>
      <c r="E3" s="193">
        <v>1273</v>
      </c>
      <c r="F3" s="193">
        <v>1178.3999999999999</v>
      </c>
      <c r="G3" s="193">
        <v>1083.8</v>
      </c>
      <c r="H3" s="193">
        <v>989.19999999999982</v>
      </c>
      <c r="I3" s="193">
        <v>894.5999999999998</v>
      </c>
      <c r="J3" s="193">
        <v>800</v>
      </c>
      <c r="K3" s="193">
        <v>640</v>
      </c>
      <c r="L3" s="193">
        <v>480</v>
      </c>
      <c r="M3" s="193">
        <v>320</v>
      </c>
      <c r="N3" s="193">
        <v>160</v>
      </c>
      <c r="O3" s="193">
        <v>0</v>
      </c>
      <c r="P3" s="193">
        <v>0</v>
      </c>
      <c r="Q3" s="193">
        <v>0</v>
      </c>
      <c r="R3" s="193">
        <v>0</v>
      </c>
      <c r="S3" s="193">
        <v>0</v>
      </c>
      <c r="T3" s="193">
        <v>0</v>
      </c>
      <c r="U3" s="193">
        <v>0</v>
      </c>
      <c r="V3" s="193">
        <v>0</v>
      </c>
      <c r="W3" s="193">
        <v>0</v>
      </c>
      <c r="X3" s="193">
        <v>0</v>
      </c>
      <c r="Y3" s="193">
        <v>0</v>
      </c>
      <c r="Z3" s="193">
        <v>0</v>
      </c>
      <c r="AA3" s="193">
        <v>0</v>
      </c>
      <c r="AB3" s="193">
        <v>0</v>
      </c>
      <c r="AC3" s="193">
        <v>0</v>
      </c>
      <c r="AD3" s="193">
        <v>0</v>
      </c>
    </row>
    <row r="4" spans="1:30" s="192" customFormat="1">
      <c r="B4" s="191" t="s">
        <v>308</v>
      </c>
      <c r="C4" s="194" t="s">
        <v>310</v>
      </c>
      <c r="E4" s="193">
        <v>494</v>
      </c>
      <c r="F4" s="193">
        <v>615.19999999999993</v>
      </c>
      <c r="G4" s="193">
        <v>736.4</v>
      </c>
      <c r="H4" s="193">
        <v>857.59999999999991</v>
      </c>
      <c r="I4" s="193">
        <v>978.79999999999984</v>
      </c>
      <c r="J4" s="195">
        <v>1100</v>
      </c>
      <c r="K4" s="193">
        <v>1320</v>
      </c>
      <c r="L4" s="193">
        <v>1540</v>
      </c>
      <c r="M4" s="193">
        <v>1760</v>
      </c>
      <c r="N4" s="193">
        <v>1980</v>
      </c>
      <c r="O4" s="195">
        <v>2200</v>
      </c>
      <c r="P4" s="193">
        <v>2220</v>
      </c>
      <c r="Q4" s="193">
        <v>2240</v>
      </c>
      <c r="R4" s="193">
        <v>2260.0000000000005</v>
      </c>
      <c r="S4" s="193">
        <v>2280.0000000000005</v>
      </c>
      <c r="T4" s="195">
        <v>2300</v>
      </c>
      <c r="U4" s="193">
        <v>2300</v>
      </c>
      <c r="V4" s="193">
        <v>2300</v>
      </c>
      <c r="W4" s="193">
        <v>2300</v>
      </c>
      <c r="X4" s="193">
        <v>2300</v>
      </c>
      <c r="Y4" s="195">
        <v>2300</v>
      </c>
      <c r="Z4" s="193">
        <v>2280</v>
      </c>
      <c r="AA4" s="193">
        <v>2260</v>
      </c>
      <c r="AB4" s="193">
        <v>2239.9999999999995</v>
      </c>
      <c r="AC4" s="193">
        <v>2219.9999999999995</v>
      </c>
      <c r="AD4" s="195">
        <v>2200</v>
      </c>
    </row>
    <row r="5" spans="1:30" s="192" customFormat="1">
      <c r="B5" s="191" t="s">
        <v>308</v>
      </c>
      <c r="C5" s="194" t="s">
        <v>311</v>
      </c>
      <c r="E5" s="193">
        <v>133</v>
      </c>
      <c r="F5" s="193">
        <v>126.4</v>
      </c>
      <c r="G5" s="193">
        <v>119.80000000000001</v>
      </c>
      <c r="H5" s="193">
        <v>113.20000000000002</v>
      </c>
      <c r="I5" s="193">
        <v>106.60000000000002</v>
      </c>
      <c r="J5" s="195">
        <v>100</v>
      </c>
      <c r="K5" s="193">
        <v>80</v>
      </c>
      <c r="L5" s="193">
        <v>60</v>
      </c>
      <c r="M5" s="193">
        <v>39.999999999999993</v>
      </c>
      <c r="N5" s="193">
        <v>19.999999999999993</v>
      </c>
      <c r="O5" s="195">
        <v>0</v>
      </c>
      <c r="P5" s="193">
        <v>0</v>
      </c>
      <c r="Q5" s="193">
        <v>0</v>
      </c>
      <c r="R5" s="193">
        <v>0</v>
      </c>
      <c r="S5" s="193">
        <v>0</v>
      </c>
      <c r="T5" s="195">
        <v>0</v>
      </c>
      <c r="U5" s="193">
        <v>0</v>
      </c>
      <c r="V5" s="193">
        <v>0</v>
      </c>
      <c r="W5" s="193">
        <v>0</v>
      </c>
      <c r="X5" s="193">
        <v>0</v>
      </c>
      <c r="Y5" s="195">
        <v>0</v>
      </c>
      <c r="Z5" s="193">
        <v>0</v>
      </c>
      <c r="AA5" s="193">
        <v>0</v>
      </c>
      <c r="AB5" s="193">
        <v>0</v>
      </c>
      <c r="AC5" s="193">
        <v>0</v>
      </c>
      <c r="AD5" s="195">
        <v>0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F205-5F59-4E74-AB84-60F9C923E1D2}">
  <dimension ref="C1:J6"/>
  <sheetViews>
    <sheetView zoomScaleNormal="100" workbookViewId="0">
      <selection activeCell="D38" sqref="D38"/>
    </sheetView>
  </sheetViews>
  <sheetFormatPr baseColWidth="10" defaultRowHeight="14.25"/>
  <cols>
    <col min="1" max="1" width="16.375" customWidth="1"/>
    <col min="3" max="3" width="27.125" customWidth="1"/>
  </cols>
  <sheetData>
    <row r="1" spans="3:10" ht="15.75" thickBot="1">
      <c r="C1" s="361" t="s">
        <v>314</v>
      </c>
      <c r="D1" s="361"/>
      <c r="E1" s="361"/>
      <c r="F1" s="361"/>
      <c r="G1" s="361"/>
      <c r="H1" s="361"/>
      <c r="I1" s="361"/>
      <c r="J1" s="361"/>
    </row>
    <row r="2" spans="3:10">
      <c r="C2" s="196" t="s">
        <v>445</v>
      </c>
      <c r="D2" s="197">
        <v>2020</v>
      </c>
      <c r="E2" s="197">
        <v>2025</v>
      </c>
      <c r="F2" s="197">
        <v>2030</v>
      </c>
      <c r="G2" s="197">
        <v>2035</v>
      </c>
      <c r="H2" s="197">
        <v>2040</v>
      </c>
      <c r="I2" s="197">
        <v>2045</v>
      </c>
      <c r="J2" s="198">
        <v>2050</v>
      </c>
    </row>
    <row r="3" spans="3:10">
      <c r="C3" t="s">
        <v>312</v>
      </c>
      <c r="E3">
        <v>100</v>
      </c>
      <c r="F3" s="199">
        <v>112.12121212121211</v>
      </c>
      <c r="G3" s="199">
        <v>110.81081081081082</v>
      </c>
      <c r="H3" s="199">
        <v>102.64227642276423</v>
      </c>
      <c r="I3" s="199">
        <v>108.91089108910892</v>
      </c>
      <c r="J3" s="199">
        <v>114.36363636363636</v>
      </c>
    </row>
    <row r="4" spans="3:10">
      <c r="C4" t="s">
        <v>313</v>
      </c>
      <c r="E4">
        <v>100</v>
      </c>
      <c r="F4" s="199">
        <v>97.709923664122144</v>
      </c>
      <c r="G4" s="199">
        <v>94.53125</v>
      </c>
      <c r="H4" s="199">
        <v>100</v>
      </c>
      <c r="I4" s="199">
        <v>105.78512396694215</v>
      </c>
      <c r="J4" s="199">
        <v>100</v>
      </c>
    </row>
    <row r="5" spans="3:10">
      <c r="C5" t="s">
        <v>315</v>
      </c>
      <c r="E5">
        <v>100</v>
      </c>
      <c r="F5" s="199">
        <v>96</v>
      </c>
      <c r="G5" s="199">
        <v>90.972222222222214</v>
      </c>
      <c r="H5" s="199">
        <v>123.28244274809158</v>
      </c>
      <c r="I5" s="199">
        <v>97.832817337461307</v>
      </c>
      <c r="J5" s="199">
        <v>97.151898734177209</v>
      </c>
    </row>
    <row r="6" spans="3:10">
      <c r="C6" t="s">
        <v>316</v>
      </c>
      <c r="E6">
        <v>100</v>
      </c>
      <c r="F6" s="199">
        <v>103.47624634875608</v>
      </c>
      <c r="G6" s="199">
        <v>100</v>
      </c>
      <c r="H6" s="199">
        <v>100</v>
      </c>
      <c r="I6" s="199">
        <v>100</v>
      </c>
      <c r="J6" s="199">
        <v>100</v>
      </c>
    </row>
  </sheetData>
  <mergeCells count="1">
    <mergeCell ref="C1:J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DCE6-E13E-49D9-9AEE-E5A84BC01EDD}">
  <dimension ref="A1:C13"/>
  <sheetViews>
    <sheetView zoomScale="115" zoomScaleNormal="115" workbookViewId="0">
      <selection activeCell="E15" sqref="E15"/>
    </sheetView>
  </sheetViews>
  <sheetFormatPr baseColWidth="10" defaultRowHeight="14.25"/>
  <cols>
    <col min="1" max="1" width="25.875" customWidth="1"/>
    <col min="2" max="2" width="14.5" customWidth="1"/>
    <col min="4" max="16384" width="11" style="334"/>
  </cols>
  <sheetData>
    <row r="1" spans="1:3" s="331" customFormat="1" ht="54">
      <c r="A1" s="335" t="s">
        <v>460</v>
      </c>
      <c r="B1" s="213" t="s">
        <v>324</v>
      </c>
      <c r="C1" s="213" t="s">
        <v>323</v>
      </c>
    </row>
    <row r="2" spans="1:3" s="331" customFormat="1" ht="24.6" customHeight="1">
      <c r="A2" s="200"/>
      <c r="B2" s="201">
        <v>2024</v>
      </c>
      <c r="C2" s="201">
        <v>2024</v>
      </c>
    </row>
    <row r="3" spans="1:3" s="332" customFormat="1" ht="24.6" customHeight="1">
      <c r="A3" s="202" t="s">
        <v>317</v>
      </c>
      <c r="B3" s="205">
        <v>0.78813446376819551</v>
      </c>
      <c r="C3" s="205">
        <v>75.021761476321771</v>
      </c>
    </row>
    <row r="4" spans="1:3" s="333" customFormat="1" ht="24.6" customHeight="1">
      <c r="A4" s="202" t="s">
        <v>313</v>
      </c>
      <c r="B4" s="204">
        <v>4.9673879688106188</v>
      </c>
      <c r="C4" s="204">
        <v>14.62</v>
      </c>
    </row>
    <row r="5" spans="1:3" s="332" customFormat="1" ht="24.6" customHeight="1">
      <c r="A5" s="203" t="s">
        <v>318</v>
      </c>
      <c r="B5" s="205">
        <v>5.2199187769262947</v>
      </c>
      <c r="C5" s="205">
        <v>16.207797899481918</v>
      </c>
    </row>
    <row r="6" spans="1:3" s="332" customFormat="1" ht="24.6" customHeight="1">
      <c r="A6" s="202" t="s">
        <v>319</v>
      </c>
      <c r="B6" s="205">
        <v>13.184339456548788</v>
      </c>
      <c r="C6" s="205">
        <v>18.18888888888889</v>
      </c>
    </row>
    <row r="7" spans="1:3" s="333" customFormat="1" ht="24.6" customHeight="1">
      <c r="A7" s="206" t="s">
        <v>320</v>
      </c>
      <c r="B7" s="205">
        <v>14.090705319786583</v>
      </c>
      <c r="C7" s="205">
        <v>14.506840864340463</v>
      </c>
    </row>
    <row r="8" spans="1:3" s="333" customFormat="1" ht="24.6" customHeight="1">
      <c r="A8" s="206" t="s">
        <v>321</v>
      </c>
      <c r="B8" s="205">
        <v>51.687232835157516</v>
      </c>
      <c r="C8" s="205">
        <v>57.676725849931977</v>
      </c>
    </row>
    <row r="9" spans="1:3" s="331" customFormat="1" ht="24.6" customHeight="1">
      <c r="A9" s="206" t="s">
        <v>322</v>
      </c>
      <c r="B9" s="205">
        <v>71.07496175933295</v>
      </c>
      <c r="C9" s="205">
        <v>75.485419973490863</v>
      </c>
    </row>
    <row r="10" spans="1:3" s="331" customFormat="1" ht="33.950000000000003" customHeight="1">
      <c r="A10" s="207" t="s">
        <v>316</v>
      </c>
      <c r="B10" s="209">
        <v>17.037617462809969</v>
      </c>
      <c r="C10" s="209">
        <v>21</v>
      </c>
    </row>
    <row r="13" spans="1:3" ht="15.75">
      <c r="A13" s="304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8FD6-167A-45A0-AD81-3C669A7F162A}">
  <dimension ref="A1:H38"/>
  <sheetViews>
    <sheetView topLeftCell="A30" zoomScale="120" zoomScaleNormal="120" workbookViewId="0">
      <selection activeCell="D30" sqref="D30"/>
    </sheetView>
  </sheetViews>
  <sheetFormatPr baseColWidth="10" defaultRowHeight="14.25"/>
  <sheetData>
    <row r="1" spans="1:8" s="312" customFormat="1" ht="39.6" customHeight="1">
      <c r="A1" s="310" t="s">
        <v>446</v>
      </c>
      <c r="B1" s="311"/>
      <c r="C1" s="311"/>
      <c r="D1" s="311"/>
      <c r="E1" s="311"/>
      <c r="F1" s="311"/>
      <c r="G1" s="309"/>
      <c r="H1" s="309"/>
    </row>
    <row r="2" spans="1:8" s="313" customFormat="1" ht="24.6" customHeight="1">
      <c r="A2" s="201">
        <v>2019</v>
      </c>
      <c r="B2" s="201">
        <v>2020</v>
      </c>
      <c r="C2" s="201">
        <v>2021</v>
      </c>
      <c r="D2" s="201">
        <v>2022</v>
      </c>
      <c r="E2" s="201">
        <v>2023</v>
      </c>
      <c r="F2" s="201">
        <v>2024</v>
      </c>
      <c r="G2" s="313" t="s">
        <v>447</v>
      </c>
      <c r="H2" s="309"/>
    </row>
    <row r="3" spans="1:8" s="317" customFormat="1" ht="24.6" customHeight="1">
      <c r="A3" s="204">
        <v>0.57223831341874465</v>
      </c>
      <c r="B3" s="204">
        <v>0.76133048703343387</v>
      </c>
      <c r="C3" s="204">
        <v>0.91704877197756329</v>
      </c>
      <c r="D3" s="204">
        <v>0.67854023909241001</v>
      </c>
      <c r="E3" s="204">
        <v>0.63827921426900658</v>
      </c>
      <c r="F3" s="204">
        <v>0.78813446376819551</v>
      </c>
      <c r="G3" s="315">
        <v>35.517542723736547</v>
      </c>
      <c r="H3" s="315"/>
    </row>
    <row r="4" spans="1:8" s="316" customFormat="1" ht="24.6" customHeight="1">
      <c r="A4" s="204">
        <v>2.4241171512296824</v>
      </c>
      <c r="B4" s="204">
        <v>3.0454389031938724</v>
      </c>
      <c r="C4" s="204">
        <v>3.0948391279511456</v>
      </c>
      <c r="D4" s="204">
        <v>2.4397739211909464</v>
      </c>
      <c r="E4" s="204">
        <v>2.7113014673994709</v>
      </c>
      <c r="F4" s="204">
        <v>4.9673879688106188</v>
      </c>
      <c r="G4" s="315">
        <v>35.517542723736547</v>
      </c>
      <c r="H4" s="314"/>
    </row>
    <row r="5" spans="1:8" s="317" customFormat="1" ht="24.6" customHeight="1">
      <c r="A5" s="204">
        <v>4.8406959075479001</v>
      </c>
      <c r="B5" s="204">
        <v>4.8297802987626586</v>
      </c>
      <c r="C5" s="204">
        <v>4.7939505247441234</v>
      </c>
      <c r="D5" s="204">
        <v>5.0808481750825347</v>
      </c>
      <c r="E5" s="204">
        <v>5.290980806613045</v>
      </c>
      <c r="F5" s="204">
        <v>5.2199187769262947</v>
      </c>
      <c r="G5" s="315">
        <v>35.517542723736547</v>
      </c>
      <c r="H5" s="314"/>
    </row>
    <row r="6" spans="1:8" s="317" customFormat="1" ht="24.6" customHeight="1">
      <c r="A6" s="204">
        <v>6.7758410473535795</v>
      </c>
      <c r="B6" s="204">
        <v>7.0314722961662799</v>
      </c>
      <c r="C6" s="204">
        <v>7.0907181696592581</v>
      </c>
      <c r="D6" s="204">
        <v>7.1452967452828577</v>
      </c>
      <c r="E6" s="204">
        <v>6.9215974028837728</v>
      </c>
      <c r="F6" s="204">
        <v>13.184339456548788</v>
      </c>
      <c r="G6" s="315">
        <v>35.517542723736547</v>
      </c>
      <c r="H6" s="314"/>
    </row>
    <row r="7" spans="1:8" s="316" customFormat="1" ht="24.6" customHeight="1">
      <c r="A7" s="204">
        <v>13.965460454407404</v>
      </c>
      <c r="B7" s="204">
        <v>14.061248113113026</v>
      </c>
      <c r="C7" s="204">
        <v>14.053498745490533</v>
      </c>
      <c r="D7" s="204">
        <v>13.838552735967589</v>
      </c>
      <c r="E7" s="204">
        <v>13.83071275939697</v>
      </c>
      <c r="F7" s="204">
        <v>14.090705319786583</v>
      </c>
      <c r="G7" s="315">
        <v>35.517542723736547</v>
      </c>
      <c r="H7" s="314"/>
    </row>
    <row r="8" spans="1:8" s="316" customFormat="1" ht="24.6" customHeight="1">
      <c r="A8" s="204">
        <v>47.396138418909501</v>
      </c>
      <c r="B8" s="204">
        <v>47.347968312527208</v>
      </c>
      <c r="C8" s="204">
        <v>47.47647883432731</v>
      </c>
      <c r="D8" s="204">
        <v>48.249913383351085</v>
      </c>
      <c r="E8" s="204">
        <v>49.860253124061863</v>
      </c>
      <c r="F8" s="204">
        <v>51.687232835157516</v>
      </c>
      <c r="G8" s="315">
        <v>35.517542723736547</v>
      </c>
      <c r="H8" s="314"/>
    </row>
    <row r="9" spans="1:8" s="313" customFormat="1" ht="24.6" customHeight="1">
      <c r="A9" s="204">
        <v>73.171471462500548</v>
      </c>
      <c r="B9" s="204">
        <v>72.741796807349516</v>
      </c>
      <c r="C9" s="204">
        <v>72.493961735025067</v>
      </c>
      <c r="D9" s="204">
        <v>70.805355452811895</v>
      </c>
      <c r="E9" s="204">
        <v>70.788227802996616</v>
      </c>
      <c r="F9" s="204">
        <v>71.07496175933295</v>
      </c>
      <c r="G9" s="315">
        <v>35.517542723736547</v>
      </c>
      <c r="H9" s="314"/>
    </row>
    <row r="10" spans="1:8" s="319" customFormat="1" ht="33.950000000000003" customHeight="1">
      <c r="A10" s="208">
        <v>17.478440276783168</v>
      </c>
      <c r="B10" s="208">
        <v>17.782381634011067</v>
      </c>
      <c r="C10" s="208">
        <v>17.636129582098093</v>
      </c>
      <c r="D10" s="208">
        <v>0.66450135544296962</v>
      </c>
      <c r="E10" s="208">
        <v>0.71335587617861618</v>
      </c>
      <c r="F10" s="208">
        <v>17.037617462809969</v>
      </c>
      <c r="G10" s="315"/>
      <c r="H10" s="318"/>
    </row>
    <row r="12" spans="1:8" s="316" customFormat="1" ht="24.6" customHeight="1">
      <c r="A12" s="315">
        <v>30.680492464499665</v>
      </c>
      <c r="B12" s="315">
        <v>31.676040139157518</v>
      </c>
      <c r="C12" s="315">
        <v>32.172391250395329</v>
      </c>
      <c r="D12" s="315">
        <v>33.21904939811985</v>
      </c>
      <c r="E12" s="315">
        <v>33.908684563560357</v>
      </c>
      <c r="F12" s="315">
        <v>35.517542723736547</v>
      </c>
      <c r="G12" s="318"/>
      <c r="H12" s="318"/>
    </row>
    <row r="14" spans="1:8" ht="23.1" customHeight="1">
      <c r="A14" s="210" t="s">
        <v>323</v>
      </c>
    </row>
    <row r="15" spans="1:8" ht="23.1" customHeight="1">
      <c r="A15" s="201">
        <v>2019</v>
      </c>
      <c r="B15" s="201">
        <v>2020</v>
      </c>
      <c r="C15" s="201">
        <v>2021</v>
      </c>
      <c r="D15" s="201">
        <v>2022</v>
      </c>
      <c r="E15" s="201">
        <v>2023</v>
      </c>
      <c r="F15" s="201">
        <v>2024</v>
      </c>
    </row>
    <row r="16" spans="1:8" ht="23.1" customHeight="1">
      <c r="A16" s="204">
        <v>41.141162385720506</v>
      </c>
      <c r="B16" s="204">
        <v>41.141162385720506</v>
      </c>
      <c r="C16" s="204">
        <v>41.141162385720506</v>
      </c>
      <c r="D16" s="204">
        <v>41.141162385720506</v>
      </c>
      <c r="E16" s="204">
        <v>58.08772311710927</v>
      </c>
      <c r="F16" s="204">
        <v>75.021761476321771</v>
      </c>
    </row>
    <row r="17" spans="1:6" ht="23.1" customHeight="1">
      <c r="A17" s="204">
        <v>14.62</v>
      </c>
      <c r="B17" s="204">
        <v>14.62</v>
      </c>
      <c r="C17" s="204">
        <v>14.62</v>
      </c>
      <c r="D17" s="204">
        <v>14.62</v>
      </c>
      <c r="E17" s="204">
        <v>14.62</v>
      </c>
      <c r="F17" s="204">
        <v>14.62</v>
      </c>
    </row>
    <row r="18" spans="1:6" ht="23.1" customHeight="1">
      <c r="A18" s="204">
        <v>16.207797899481918</v>
      </c>
      <c r="B18" s="204">
        <v>16.207797899481918</v>
      </c>
      <c r="C18" s="204">
        <v>16.207797899481918</v>
      </c>
      <c r="D18" s="204">
        <v>16.207797899481918</v>
      </c>
      <c r="E18" s="204">
        <v>16.207797899481918</v>
      </c>
      <c r="F18" s="204">
        <v>16.207797899481918</v>
      </c>
    </row>
    <row r="19" spans="1:6" ht="23.1" customHeight="1">
      <c r="A19" s="204">
        <v>9.3888888888888875</v>
      </c>
      <c r="B19" s="204">
        <v>9.3888888888888875</v>
      </c>
      <c r="C19" s="204">
        <v>9.3666666666666654</v>
      </c>
      <c r="D19" s="204">
        <v>9.344444444444445</v>
      </c>
      <c r="E19" s="204">
        <v>9.2999999999999989</v>
      </c>
      <c r="F19" s="204">
        <v>18.18888888888889</v>
      </c>
    </row>
    <row r="20" spans="1:6" ht="23.1" customHeight="1">
      <c r="A20" s="204">
        <v>14.506840864340463</v>
      </c>
      <c r="B20" s="204">
        <v>14.506840864340463</v>
      </c>
      <c r="C20" s="204">
        <v>14.506840864340463</v>
      </c>
      <c r="D20" s="204">
        <v>14.506840864340463</v>
      </c>
      <c r="E20" s="204">
        <v>14.506840864340463</v>
      </c>
      <c r="F20" s="204">
        <v>14.506840864340463</v>
      </c>
    </row>
    <row r="21" spans="1:6" ht="23.1" customHeight="1">
      <c r="A21" s="204">
        <v>57.676725849931977</v>
      </c>
      <c r="B21" s="204">
        <v>57.676725849931977</v>
      </c>
      <c r="C21" s="204">
        <v>57.676725849931977</v>
      </c>
      <c r="D21" s="204">
        <v>57.676725849931977</v>
      </c>
      <c r="E21" s="204">
        <v>57.676725849931977</v>
      </c>
      <c r="F21" s="204">
        <v>57.676725849931977</v>
      </c>
    </row>
    <row r="22" spans="1:6" ht="23.1" customHeight="1">
      <c r="A22" s="204">
        <v>75.485419973490863</v>
      </c>
      <c r="B22" s="204">
        <v>75.485419973490863</v>
      </c>
      <c r="C22" s="204">
        <v>75.485419973490863</v>
      </c>
      <c r="D22" s="204">
        <v>75.485419973490863</v>
      </c>
      <c r="E22" s="204">
        <v>75.485419973490863</v>
      </c>
      <c r="F22" s="204">
        <v>75.485419973490863</v>
      </c>
    </row>
    <row r="23" spans="1:6" ht="23.1" customHeight="1">
      <c r="A23" s="208">
        <v>22.5</v>
      </c>
      <c r="B23" s="208">
        <v>22.5</v>
      </c>
      <c r="C23" s="208">
        <v>22.5</v>
      </c>
      <c r="D23" s="208">
        <v>1</v>
      </c>
      <c r="E23" s="208">
        <v>1</v>
      </c>
      <c r="F23" s="208">
        <v>21</v>
      </c>
    </row>
    <row r="30" spans="1:6" ht="18">
      <c r="A30" s="203" t="s">
        <v>461</v>
      </c>
    </row>
    <row r="31" spans="1:6" ht="18">
      <c r="A31" s="202" t="s">
        <v>319</v>
      </c>
      <c r="B31" s="211">
        <v>5.4679683126710836</v>
      </c>
    </row>
    <row r="32" spans="1:6" ht="18">
      <c r="A32" s="202" t="s">
        <v>313</v>
      </c>
      <c r="B32" s="211">
        <v>2.2067878448697753</v>
      </c>
    </row>
    <row r="33" spans="1:2" ht="18">
      <c r="A33" s="202" t="s">
        <v>317</v>
      </c>
      <c r="B33" s="211">
        <v>0.13646581064796981</v>
      </c>
    </row>
    <row r="34" spans="1:2" ht="18">
      <c r="A34" s="203" t="s">
        <v>318</v>
      </c>
      <c r="B34" s="211">
        <v>-0.29269669859142144</v>
      </c>
    </row>
    <row r="35" spans="1:2" ht="18">
      <c r="A35" s="206" t="s">
        <v>320</v>
      </c>
      <c r="B35" s="211">
        <v>-1.8132504117964441</v>
      </c>
    </row>
    <row r="36" spans="1:2" ht="18">
      <c r="A36" s="206" t="s">
        <v>321</v>
      </c>
      <c r="B36" s="211">
        <v>-2.2877928879956713</v>
      </c>
    </row>
    <row r="37" spans="1:2" ht="18">
      <c r="A37" s="200" t="s">
        <v>316</v>
      </c>
      <c r="B37" s="211">
        <v>-2.8669421703348057</v>
      </c>
    </row>
    <row r="38" spans="1:2" ht="18">
      <c r="A38" s="212" t="s">
        <v>322</v>
      </c>
      <c r="B38" s="211">
        <v>-12.253178172289481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AADB-0025-4985-8208-904E167F3400}">
  <dimension ref="A1:AJ11"/>
  <sheetViews>
    <sheetView showGridLines="0" zoomScale="80" zoomScaleNormal="80" workbookViewId="0">
      <pane xSplit="3" ySplit="1" topLeftCell="D2" activePane="bottomRight" state="frozen"/>
      <selection activeCell="C9" sqref="C9"/>
      <selection pane="topRight" activeCell="C9" sqref="C9"/>
      <selection pane="bottomLeft" activeCell="C9" sqref="C9"/>
      <selection pane="bottomRight" activeCell="B21" sqref="B21"/>
    </sheetView>
  </sheetViews>
  <sheetFormatPr baseColWidth="10" defaultColWidth="10.625" defaultRowHeight="14.25"/>
  <cols>
    <col min="1" max="1" width="15.625" style="163" customWidth="1"/>
    <col min="2" max="2" width="32.375" style="163" customWidth="1"/>
    <col min="3" max="3" width="22.5" style="163" customWidth="1"/>
    <col min="4" max="30" width="13.125" style="163" customWidth="1"/>
    <col min="31" max="33" width="10.625" style="163"/>
    <col min="34" max="34" width="15.75" style="163" bestFit="1" customWidth="1"/>
    <col min="35" max="16384" width="10.625" style="163"/>
  </cols>
  <sheetData>
    <row r="1" spans="1:36" ht="53.45" customHeight="1">
      <c r="A1" s="166" t="s">
        <v>266</v>
      </c>
      <c r="B1" s="166" t="s">
        <v>267</v>
      </c>
      <c r="C1" s="166" t="s">
        <v>268</v>
      </c>
      <c r="D1" s="166" t="s">
        <v>269</v>
      </c>
      <c r="E1" s="166" t="s">
        <v>270</v>
      </c>
      <c r="F1" s="166" t="s">
        <v>271</v>
      </c>
      <c r="G1" s="166" t="s">
        <v>272</v>
      </c>
      <c r="H1" s="166" t="s">
        <v>273</v>
      </c>
      <c r="I1" s="166" t="s">
        <v>274</v>
      </c>
      <c r="J1" s="166" t="s">
        <v>275</v>
      </c>
      <c r="K1" s="166" t="s">
        <v>276</v>
      </c>
      <c r="L1" s="166" t="s">
        <v>277</v>
      </c>
      <c r="M1" s="166" t="s">
        <v>278</v>
      </c>
      <c r="N1" s="166" t="s">
        <v>279</v>
      </c>
      <c r="O1" s="166" t="s">
        <v>280</v>
      </c>
      <c r="P1" s="166" t="s">
        <v>281</v>
      </c>
      <c r="Q1" s="166" t="s">
        <v>282</v>
      </c>
      <c r="R1" s="166" t="s">
        <v>283</v>
      </c>
      <c r="S1" s="166" t="s">
        <v>284</v>
      </c>
      <c r="T1" s="166" t="s">
        <v>285</v>
      </c>
      <c r="U1" s="166" t="s">
        <v>286</v>
      </c>
      <c r="V1" s="166" t="s">
        <v>287</v>
      </c>
      <c r="W1" s="166" t="s">
        <v>288</v>
      </c>
      <c r="X1" s="166" t="s">
        <v>289</v>
      </c>
      <c r="Y1" s="166" t="s">
        <v>290</v>
      </c>
      <c r="Z1" s="166" t="s">
        <v>291</v>
      </c>
      <c r="AA1" s="166" t="s">
        <v>292</v>
      </c>
      <c r="AB1" s="166" t="s">
        <v>293</v>
      </c>
      <c r="AC1" s="166" t="s">
        <v>294</v>
      </c>
      <c r="AD1" s="166" t="s">
        <v>295</v>
      </c>
    </row>
    <row r="2" spans="1:36" ht="15.75">
      <c r="A2" s="329" t="s">
        <v>462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</row>
    <row r="3" spans="1:36" s="290" customFormat="1" ht="20.45" customHeight="1">
      <c r="A3" s="290" t="s">
        <v>448</v>
      </c>
      <c r="C3" s="290" t="s">
        <v>451</v>
      </c>
      <c r="D3" s="320">
        <v>73.693715889232934</v>
      </c>
      <c r="E3" s="320">
        <v>78.375862738803704</v>
      </c>
      <c r="F3" s="320">
        <v>76.796498019664583</v>
      </c>
      <c r="G3" s="320">
        <v>75.194680263772796</v>
      </c>
      <c r="H3" s="320">
        <v>73.562579070548878</v>
      </c>
      <c r="I3" s="320">
        <v>71.944928338385239</v>
      </c>
      <c r="J3" s="320">
        <v>70.323473287194375</v>
      </c>
      <c r="K3" s="320">
        <v>68.948488512776251</v>
      </c>
      <c r="L3" s="320">
        <v>67.609548365711149</v>
      </c>
      <c r="M3" s="320">
        <v>66.306405021423672</v>
      </c>
      <c r="N3" s="320">
        <v>65.00467555859413</v>
      </c>
      <c r="O3" s="320">
        <v>63.740558684952752</v>
      </c>
      <c r="P3" s="320">
        <v>62.562028068378595</v>
      </c>
      <c r="Q3" s="320">
        <v>61.407284561150774</v>
      </c>
      <c r="R3" s="320">
        <v>60.288219141845317</v>
      </c>
      <c r="S3" s="320">
        <v>59.202402525949537</v>
      </c>
      <c r="T3" s="320">
        <v>58.137238294355207</v>
      </c>
      <c r="U3" s="320">
        <v>57.208411011017382</v>
      </c>
      <c r="V3" s="320">
        <v>56.296121482033371</v>
      </c>
      <c r="W3" s="320">
        <v>55.39186715139072</v>
      </c>
      <c r="X3" s="320">
        <v>54.507004359218442</v>
      </c>
      <c r="Y3" s="320">
        <v>53.633594980606432</v>
      </c>
      <c r="Z3" s="320">
        <v>52.925504281269262</v>
      </c>
      <c r="AA3" s="320">
        <v>52.226074330863504</v>
      </c>
      <c r="AB3" s="320">
        <v>51.532233112451586</v>
      </c>
      <c r="AC3" s="320">
        <v>50.848228208316975</v>
      </c>
      <c r="AD3" s="320">
        <v>50.165894969324491</v>
      </c>
      <c r="AF3" s="321">
        <v>-0.3599318308430246</v>
      </c>
      <c r="AH3" s="214">
        <v>-28.209967769479213</v>
      </c>
      <c r="AI3" s="217">
        <v>-7.654956126951178E-3</v>
      </c>
      <c r="AJ3" s="322"/>
    </row>
    <row r="4" spans="1:36" s="150" customFormat="1" ht="20.45" customHeight="1">
      <c r="B4" s="150" t="s">
        <v>449</v>
      </c>
      <c r="D4" s="215">
        <v>34.405532630851908</v>
      </c>
      <c r="E4" s="215">
        <v>35.643868162456997</v>
      </c>
      <c r="F4" s="215">
        <v>35.214811865341296</v>
      </c>
      <c r="G4" s="215">
        <v>34.752421465645973</v>
      </c>
      <c r="H4" s="215">
        <v>34.23740581029174</v>
      </c>
      <c r="I4" s="215">
        <v>33.72399096467641</v>
      </c>
      <c r="J4" s="215">
        <v>33.17857305411701</v>
      </c>
      <c r="K4" s="215">
        <v>32.858246856211004</v>
      </c>
      <c r="L4" s="215">
        <v>32.544252376198422</v>
      </c>
      <c r="M4" s="215">
        <v>32.235410480605829</v>
      </c>
      <c r="N4" s="215">
        <v>31.933522331897773</v>
      </c>
      <c r="O4" s="215">
        <v>31.637144560785003</v>
      </c>
      <c r="P4" s="215">
        <v>31.127738492300836</v>
      </c>
      <c r="Q4" s="215">
        <v>30.630475128986046</v>
      </c>
      <c r="R4" s="215">
        <v>30.146165087589686</v>
      </c>
      <c r="S4" s="215">
        <v>29.674125920522894</v>
      </c>
      <c r="T4" s="215">
        <v>29.214209668260889</v>
      </c>
      <c r="U4" s="215">
        <v>28.716783631663034</v>
      </c>
      <c r="V4" s="215">
        <v>28.224079664670505</v>
      </c>
      <c r="W4" s="215">
        <v>27.736590472594219</v>
      </c>
      <c r="X4" s="215">
        <v>27.254145094533374</v>
      </c>
      <c r="Y4" s="215">
        <v>26.776195989410077</v>
      </c>
      <c r="Z4" s="215">
        <v>26.33566451172991</v>
      </c>
      <c r="AA4" s="215">
        <v>25.894988764879319</v>
      </c>
      <c r="AB4" s="215">
        <v>25.455420058876054</v>
      </c>
      <c r="AC4" s="215">
        <v>25.01610798948985</v>
      </c>
      <c r="AD4" s="215">
        <v>24.57774321433503</v>
      </c>
      <c r="AF4" s="323">
        <v>-0.31046363704648938</v>
      </c>
      <c r="AH4" s="324"/>
      <c r="AI4" s="217">
        <v>0</v>
      </c>
    </row>
    <row r="5" spans="1:36" s="216" customFormat="1">
      <c r="B5" s="216" t="s">
        <v>450</v>
      </c>
      <c r="D5" s="215">
        <v>34.405532630851908</v>
      </c>
      <c r="E5" s="215">
        <v>35.322438500229261</v>
      </c>
      <c r="F5" s="215">
        <v>35.128599225911991</v>
      </c>
      <c r="G5" s="215">
        <v>34.946778512243228</v>
      </c>
      <c r="H5" s="215">
        <v>34.762771108731883</v>
      </c>
      <c r="I5" s="215">
        <v>34.581673403392756</v>
      </c>
      <c r="J5" s="215">
        <v>34.398059082554546</v>
      </c>
      <c r="K5" s="215">
        <v>34.364370816113485</v>
      </c>
      <c r="L5" s="215">
        <v>34.330653480914499</v>
      </c>
      <c r="M5" s="215">
        <v>34.298578690428492</v>
      </c>
      <c r="N5" s="215">
        <v>34.239816792491254</v>
      </c>
      <c r="O5" s="215">
        <v>34.186018201787164</v>
      </c>
      <c r="P5" s="215">
        <v>33.984324090241039</v>
      </c>
      <c r="Q5" s="215">
        <v>33.78211146376632</v>
      </c>
      <c r="R5" s="215">
        <v>33.59079718093767</v>
      </c>
      <c r="S5" s="215">
        <v>33.409937650822314</v>
      </c>
      <c r="T5" s="215">
        <v>33.226758838540398</v>
      </c>
      <c r="U5" s="215">
        <v>33.007374122831443</v>
      </c>
      <c r="V5" s="215">
        <v>32.787523579534458</v>
      </c>
      <c r="W5" s="215">
        <v>32.558750486278562</v>
      </c>
      <c r="X5" s="215">
        <v>32.327973429970719</v>
      </c>
      <c r="Y5" s="215">
        <v>32.093292410432184</v>
      </c>
      <c r="Z5" s="215">
        <v>31.870092450861012</v>
      </c>
      <c r="AA5" s="215">
        <v>31.645620325385238</v>
      </c>
      <c r="AB5" s="215">
        <v>31.416219626763958</v>
      </c>
      <c r="AC5" s="215">
        <v>31.187148278625671</v>
      </c>
      <c r="AD5" s="215">
        <v>30.949996959255753</v>
      </c>
      <c r="AF5" s="167">
        <v>-0.12378651436947452</v>
      </c>
      <c r="AH5" s="214">
        <v>-4.372441540973508</v>
      </c>
      <c r="AI5" s="217">
        <v>-1.1864901242469202E-3</v>
      </c>
    </row>
    <row r="6" spans="1:36" s="150" customFormat="1" ht="20.45" customHeight="1">
      <c r="B6" s="150" t="s">
        <v>325</v>
      </c>
      <c r="D6" s="215">
        <v>38.520855648678115</v>
      </c>
      <c r="E6" s="215">
        <v>42.116436769081609</v>
      </c>
      <c r="F6" s="215">
        <v>40.798994605477375</v>
      </c>
      <c r="G6" s="215">
        <v>39.446724985906037</v>
      </c>
      <c r="H6" s="215">
        <v>38.065715767038782</v>
      </c>
      <c r="I6" s="215">
        <v>36.694313421308792</v>
      </c>
      <c r="J6" s="215">
        <v>35.320343309583969</v>
      </c>
      <c r="K6" s="215">
        <v>34.083085301001155</v>
      </c>
      <c r="L6" s="215">
        <v>32.878492534908709</v>
      </c>
      <c r="M6" s="215">
        <v>31.704746412085303</v>
      </c>
      <c r="N6" s="215">
        <v>30.555866204158121</v>
      </c>
      <c r="O6" s="215">
        <v>29.436492305778607</v>
      </c>
      <c r="P6" s="215">
        <v>28.472561467411836</v>
      </c>
      <c r="Q6" s="215">
        <v>27.532529328248966</v>
      </c>
      <c r="R6" s="215">
        <v>26.616876562154729</v>
      </c>
      <c r="S6" s="215">
        <v>25.723629851609555</v>
      </c>
      <c r="T6" s="215">
        <v>24.852976460701147</v>
      </c>
      <c r="U6" s="215">
        <v>24.151171758862194</v>
      </c>
      <c r="V6" s="215">
        <v>23.466124937432262</v>
      </c>
      <c r="W6" s="215">
        <v>22.797795821297019</v>
      </c>
      <c r="X6" s="215">
        <v>22.150628952414142</v>
      </c>
      <c r="Y6" s="215">
        <v>21.518592361068769</v>
      </c>
      <c r="Z6" s="215">
        <v>21.036208465457939</v>
      </c>
      <c r="AA6" s="215">
        <v>20.563678029887367</v>
      </c>
      <c r="AB6" s="215">
        <v>20.101586766118722</v>
      </c>
      <c r="AC6" s="215">
        <v>19.648926909909246</v>
      </c>
      <c r="AD6" s="215">
        <v>19.205944699825853</v>
      </c>
      <c r="AF6" s="167">
        <v>-0.5439798289411496</v>
      </c>
      <c r="AH6" s="214">
        <v>-22.910492069255756</v>
      </c>
      <c r="AI6" s="217">
        <v>-6.2169093233336017E-3</v>
      </c>
    </row>
    <row r="7" spans="1:36" s="150" customFormat="1" ht="20.45" customHeight="1">
      <c r="B7" s="150" t="s">
        <v>452</v>
      </c>
      <c r="D7" s="215">
        <v>0.76732760970291636</v>
      </c>
      <c r="E7" s="215">
        <v>0.93698746949282874</v>
      </c>
      <c r="F7" s="215">
        <v>0.86890418827521554</v>
      </c>
      <c r="G7" s="215">
        <v>0.80117676562352536</v>
      </c>
      <c r="H7" s="215">
        <v>0.73409219477821896</v>
      </c>
      <c r="I7" s="215">
        <v>0.66894151368369315</v>
      </c>
      <c r="J7" s="215">
        <v>0.60507089505585754</v>
      </c>
      <c r="K7" s="215">
        <v>0.50103239566160451</v>
      </c>
      <c r="L7" s="215">
        <v>0.40040234988793538</v>
      </c>
      <c r="M7" s="215">
        <v>0.30307991890987851</v>
      </c>
      <c r="N7" s="215">
        <v>0.20899256194475366</v>
      </c>
      <c r="O7" s="215">
        <v>0.11804817738698178</v>
      </c>
      <c r="P7" s="215">
        <v>0.10514251072571983</v>
      </c>
      <c r="Q7" s="215">
        <v>9.2643769135493617E-2</v>
      </c>
      <c r="R7" s="215">
        <v>8.0545398752919675E-2</v>
      </c>
      <c r="S7" s="215">
        <v>6.8835023517667515E-2</v>
      </c>
      <c r="T7" s="215">
        <v>5.7502995113657356E-2</v>
      </c>
      <c r="U7" s="215">
        <v>4.98651293237403E-2</v>
      </c>
      <c r="V7" s="215">
        <v>4.2472965066647307E-2</v>
      </c>
      <c r="W7" s="215">
        <v>3.5320843815133104E-2</v>
      </c>
      <c r="X7" s="215">
        <v>2.8401976833578355E-2</v>
      </c>
      <c r="Y7" s="215">
        <v>2.1710209105479144E-2</v>
      </c>
      <c r="Z7" s="215">
        <v>1.9203364950305134E-2</v>
      </c>
      <c r="AA7" s="215">
        <v>1.6775975590894266E-2</v>
      </c>
      <c r="AB7" s="215">
        <v>1.4426719568908184E-2</v>
      </c>
      <c r="AC7" s="215">
        <v>1.2153019782058084E-2</v>
      </c>
      <c r="AD7" s="215">
        <v>9.9533102428865563E-3</v>
      </c>
      <c r="AF7" s="167">
        <v>-0.98937732833473846</v>
      </c>
      <c r="AH7" s="214">
        <v>-0.92703415924994215</v>
      </c>
      <c r="AI7" s="217">
        <v>-2.5155667937065446E-4</v>
      </c>
    </row>
    <row r="8" spans="1:36">
      <c r="AH8" s="216"/>
    </row>
    <row r="11" spans="1:36" ht="15.75">
      <c r="A11" s="329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E86E-14D9-415A-B5B4-6FBA1901765A}">
  <dimension ref="A1:AA4"/>
  <sheetViews>
    <sheetView workbookViewId="0">
      <selection activeCell="C28" sqref="C28"/>
    </sheetView>
  </sheetViews>
  <sheetFormatPr baseColWidth="10" defaultRowHeight="14.25"/>
  <sheetData>
    <row r="1" spans="1:27" s="157" customFormat="1">
      <c r="B1" s="157">
        <f>'[4]scénarios COR'!M$2</f>
        <v>2025</v>
      </c>
      <c r="C1" s="157">
        <f>'[4]scénarios COR'!N$2</f>
        <v>2026</v>
      </c>
      <c r="D1" s="157">
        <f>'[4]scénarios COR'!O$2</f>
        <v>2027</v>
      </c>
      <c r="E1" s="157">
        <f>'[4]scénarios COR'!P$2</f>
        <v>2028</v>
      </c>
      <c r="F1" s="157">
        <f>'[4]scénarios COR'!Q$2</f>
        <v>2029</v>
      </c>
      <c r="G1" s="157">
        <f>'[4]scénarios COR'!R$2</f>
        <v>2030</v>
      </c>
      <c r="H1" s="157">
        <f>'[4]scénarios COR'!S$2</f>
        <v>2031</v>
      </c>
      <c r="I1" s="157">
        <f>'[4]scénarios COR'!T$2</f>
        <v>2032</v>
      </c>
      <c r="J1" s="157">
        <f>'[4]scénarios COR'!U$2</f>
        <v>2033</v>
      </c>
      <c r="K1" s="157">
        <f>'[4]scénarios COR'!V$2</f>
        <v>2034</v>
      </c>
      <c r="L1" s="157">
        <f>'[4]scénarios COR'!W$2</f>
        <v>2035</v>
      </c>
      <c r="M1" s="157">
        <f>'[4]scénarios COR'!X$2</f>
        <v>2036</v>
      </c>
      <c r="N1" s="157">
        <f>'[4]scénarios COR'!Y$2</f>
        <v>2037</v>
      </c>
      <c r="O1" s="157">
        <f>'[4]scénarios COR'!Z$2</f>
        <v>2038</v>
      </c>
      <c r="P1" s="157">
        <f>'[4]scénarios COR'!AA$2</f>
        <v>2039</v>
      </c>
      <c r="Q1" s="157">
        <f>'[4]scénarios COR'!AB$2</f>
        <v>2040</v>
      </c>
      <c r="R1" s="157">
        <f>'[4]scénarios COR'!AC$2</f>
        <v>2041</v>
      </c>
      <c r="S1" s="157">
        <f>'[4]scénarios COR'!AD$2</f>
        <v>2042</v>
      </c>
      <c r="T1" s="157">
        <f>'[4]scénarios COR'!AE$2</f>
        <v>2043</v>
      </c>
      <c r="U1" s="157">
        <f>'[4]scénarios COR'!AF$2</f>
        <v>2044</v>
      </c>
      <c r="V1" s="157">
        <f>'[4]scénarios COR'!AG$2</f>
        <v>2045</v>
      </c>
      <c r="W1" s="157">
        <f>'[4]scénarios COR'!AH$2</f>
        <v>2046</v>
      </c>
      <c r="X1" s="157">
        <f>'[4]scénarios COR'!AI$2</f>
        <v>2047</v>
      </c>
      <c r="Y1" s="157">
        <f>'[4]scénarios COR'!AJ$2</f>
        <v>2048</v>
      </c>
      <c r="Z1" s="157">
        <f>'[4]scénarios COR'!AK$2</f>
        <v>2049</v>
      </c>
      <c r="AA1" s="157">
        <f>'[4]scénarios COR'!AL$2</f>
        <v>2050</v>
      </c>
    </row>
    <row r="2" spans="1:27" s="157" customFormat="1">
      <c r="A2" s="157" t="s">
        <v>141</v>
      </c>
      <c r="B2" s="158">
        <v>0.94</v>
      </c>
      <c r="C2" s="158">
        <v>1.87</v>
      </c>
      <c r="D2" s="158">
        <v>1.61</v>
      </c>
      <c r="E2" s="158">
        <v>1.8415749999999984</v>
      </c>
      <c r="F2" s="158">
        <v>1.9697800000000101</v>
      </c>
      <c r="G2" s="158">
        <v>2.2322950000000059</v>
      </c>
      <c r="H2" s="158">
        <v>2.3930600000000077</v>
      </c>
      <c r="I2" s="158">
        <v>2.5436500000000084</v>
      </c>
      <c r="J2" s="158">
        <v>2.5334750000000072</v>
      </c>
      <c r="K2" s="158">
        <v>2.5131250000000049</v>
      </c>
      <c r="L2" s="158">
        <v>2.5131250000000049</v>
      </c>
      <c r="M2" s="158">
        <v>2.5029500000000038</v>
      </c>
      <c r="N2" s="158">
        <v>2.4927750000000248</v>
      </c>
      <c r="O2" s="158">
        <v>2.4826000000000237</v>
      </c>
      <c r="P2" s="158">
        <v>2.4724250000000225</v>
      </c>
      <c r="Q2" s="158">
        <v>2.4622499999999992</v>
      </c>
      <c r="R2" s="158">
        <v>2.4622499999999992</v>
      </c>
      <c r="S2" s="158">
        <v>2.4622499999999992</v>
      </c>
      <c r="T2" s="158">
        <v>2.4622499999999992</v>
      </c>
      <c r="U2" s="158">
        <v>2.4622499999999992</v>
      </c>
      <c r="V2" s="158">
        <v>2.4622499999999992</v>
      </c>
      <c r="W2" s="158">
        <v>2.4622499999999992</v>
      </c>
      <c r="X2" s="158">
        <v>2.4622499999999992</v>
      </c>
      <c r="Y2" s="158">
        <v>2.4622499999999992</v>
      </c>
      <c r="Z2" s="158">
        <v>2.4622499999999992</v>
      </c>
      <c r="AA2" s="158">
        <v>2.4622499999999992</v>
      </c>
    </row>
    <row r="3" spans="1:27" s="157" customFormat="1">
      <c r="A3" s="157" t="s">
        <v>142</v>
      </c>
      <c r="B3" s="158">
        <v>1.5456400000000148</v>
      </c>
      <c r="C3" s="158">
        <v>1.8598129999999991</v>
      </c>
      <c r="D3" s="158">
        <v>2.1282110000000021</v>
      </c>
      <c r="E3" s="158">
        <v>2.2078749999999925</v>
      </c>
      <c r="F3" s="158">
        <v>2.2994500000000251</v>
      </c>
      <c r="G3" s="158">
        <v>2.5538250000000096</v>
      </c>
      <c r="H3" s="158">
        <v>2.5538250000000096</v>
      </c>
      <c r="I3" s="158">
        <v>2.5436500000000084</v>
      </c>
      <c r="J3" s="158">
        <v>2.5334750000000072</v>
      </c>
      <c r="K3" s="158">
        <v>2.5131250000000049</v>
      </c>
      <c r="L3" s="158">
        <v>2.5131250000000049</v>
      </c>
      <c r="M3" s="158">
        <v>2.5029500000000038</v>
      </c>
      <c r="N3" s="158">
        <v>2.4927750000000248</v>
      </c>
      <c r="O3" s="158">
        <v>2.4826000000000237</v>
      </c>
      <c r="P3" s="158">
        <v>2.4724250000000225</v>
      </c>
      <c r="Q3" s="158">
        <v>2.4622499999999992</v>
      </c>
      <c r="R3" s="158">
        <v>2.4622499999999992</v>
      </c>
      <c r="S3" s="158">
        <v>2.4622499999999992</v>
      </c>
      <c r="T3" s="158">
        <v>2.4622499999999992</v>
      </c>
      <c r="U3" s="158">
        <v>2.4622499999999992</v>
      </c>
      <c r="V3" s="158">
        <v>2.4622499999999992</v>
      </c>
      <c r="W3" s="158">
        <v>2.4622499999999992</v>
      </c>
      <c r="X3" s="158">
        <v>2.4622499999999992</v>
      </c>
      <c r="Y3" s="158">
        <v>2.4622499999999992</v>
      </c>
      <c r="Z3" s="158">
        <v>2.4622499999999992</v>
      </c>
      <c r="AA3" s="158">
        <v>2.4622499999999992</v>
      </c>
    </row>
    <row r="4" spans="1:27" s="157" customFormat="1">
      <c r="A4" s="157" t="s">
        <v>143</v>
      </c>
      <c r="B4" s="158">
        <v>0.94</v>
      </c>
      <c r="C4" s="158">
        <v>1.87</v>
      </c>
      <c r="D4" s="158">
        <v>1.61</v>
      </c>
      <c r="E4" s="158">
        <v>1.75</v>
      </c>
      <c r="F4" s="158">
        <v>1.75</v>
      </c>
      <c r="G4" s="158">
        <v>1.75</v>
      </c>
      <c r="H4" s="158">
        <v>1.75</v>
      </c>
      <c r="I4" s="158">
        <v>1.75</v>
      </c>
      <c r="J4" s="158">
        <v>1.75</v>
      </c>
      <c r="K4" s="158">
        <v>1.75</v>
      </c>
      <c r="L4" s="158">
        <v>1.75</v>
      </c>
      <c r="M4" s="158">
        <v>1.75</v>
      </c>
      <c r="N4" s="158">
        <v>1.75</v>
      </c>
      <c r="O4" s="158">
        <v>1.75</v>
      </c>
      <c r="P4" s="158">
        <v>1.75</v>
      </c>
      <c r="Q4" s="158">
        <v>1.75</v>
      </c>
      <c r="R4" s="158">
        <v>1.75</v>
      </c>
      <c r="S4" s="158">
        <v>1.75</v>
      </c>
      <c r="T4" s="158">
        <v>1.75</v>
      </c>
      <c r="U4" s="158">
        <v>1.75</v>
      </c>
      <c r="V4" s="158">
        <v>1.75</v>
      </c>
      <c r="W4" s="158">
        <v>1.75</v>
      </c>
      <c r="X4" s="158">
        <v>1.75</v>
      </c>
      <c r="Y4" s="158">
        <v>1.75</v>
      </c>
      <c r="Z4" s="158">
        <v>1.75</v>
      </c>
      <c r="AA4" s="158">
        <v>1.75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4589-BA94-4A09-AEBE-4D2BD68EC6C1}">
  <dimension ref="A2:B19"/>
  <sheetViews>
    <sheetView topLeftCell="A2" zoomScaleNormal="100" workbookViewId="0">
      <selection activeCell="A6" sqref="A6"/>
    </sheetView>
  </sheetViews>
  <sheetFormatPr baseColWidth="10" defaultRowHeight="14.25"/>
  <cols>
    <col min="1" max="1" width="60.125" style="157" bestFit="1" customWidth="1"/>
    <col min="2" max="2" width="10.5" style="218" bestFit="1" customWidth="1"/>
    <col min="3" max="16384" width="11" style="157"/>
  </cols>
  <sheetData>
    <row r="2" spans="1:2">
      <c r="A2" s="157" t="s">
        <v>327</v>
      </c>
      <c r="B2" s="218">
        <v>-5.0999999999999996</v>
      </c>
    </row>
    <row r="3" spans="1:2">
      <c r="A3" s="157" t="s">
        <v>328</v>
      </c>
      <c r="B3" s="219">
        <v>0.44167319008309391</v>
      </c>
    </row>
    <row r="4" spans="1:2">
      <c r="B4" s="219"/>
    </row>
    <row r="5" spans="1:2">
      <c r="A5" s="157" t="s">
        <v>342</v>
      </c>
      <c r="B5" s="219"/>
    </row>
    <row r="6" spans="1:2">
      <c r="A6" s="157" t="s">
        <v>329</v>
      </c>
      <c r="B6" s="219">
        <v>0.95238021178023979</v>
      </c>
    </row>
    <row r="7" spans="1:2">
      <c r="A7" s="157" t="s">
        <v>330</v>
      </c>
      <c r="B7" s="219">
        <v>0.51452609909810576</v>
      </c>
    </row>
    <row r="8" spans="1:2">
      <c r="A8" s="157" t="s">
        <v>331</v>
      </c>
      <c r="B8" s="219">
        <v>0.39503689791230395</v>
      </c>
    </row>
    <row r="9" spans="1:2">
      <c r="A9" s="157" t="s">
        <v>332</v>
      </c>
      <c r="B9" s="219">
        <v>0.29627473096810836</v>
      </c>
    </row>
    <row r="10" spans="1:2">
      <c r="A10" s="157" t="s">
        <v>333</v>
      </c>
      <c r="B10" s="219">
        <v>0.25036094932457642</v>
      </c>
    </row>
    <row r="11" spans="1:2">
      <c r="A11" s="157" t="s">
        <v>334</v>
      </c>
      <c r="B11" s="219">
        <v>0.87984719649476228</v>
      </c>
    </row>
    <row r="12" spans="1:2">
      <c r="A12" s="157" t="s">
        <v>335</v>
      </c>
      <c r="B12" s="220">
        <v>-1.4324348365402728</v>
      </c>
    </row>
    <row r="13" spans="1:2">
      <c r="A13" s="157" t="s">
        <v>336</v>
      </c>
      <c r="B13" s="220">
        <v>-0.23629984396670345</v>
      </c>
    </row>
    <row r="14" spans="1:2">
      <c r="A14" s="157" t="s">
        <v>337</v>
      </c>
      <c r="B14" s="220">
        <v>-0.39592567513685289</v>
      </c>
    </row>
    <row r="15" spans="1:2">
      <c r="A15" s="157" t="s">
        <v>338</v>
      </c>
      <c r="B15" s="220">
        <v>-1.2867144516676914</v>
      </c>
    </row>
    <row r="16" spans="1:2">
      <c r="A16" s="157" t="s">
        <v>29</v>
      </c>
      <c r="B16" s="220">
        <v>-0.33769995916105411</v>
      </c>
    </row>
    <row r="17" spans="1:2">
      <c r="A17" s="157" t="s">
        <v>339</v>
      </c>
      <c r="B17" s="220">
        <v>-0.24641585317164305</v>
      </c>
    </row>
    <row r="18" spans="1:2">
      <c r="A18" s="157" t="s">
        <v>340</v>
      </c>
      <c r="B18" s="220">
        <v>-3.0314644752080584</v>
      </c>
    </row>
    <row r="19" spans="1:2">
      <c r="A19" s="157" t="s">
        <v>341</v>
      </c>
      <c r="B19" s="220">
        <v>-8.3368136549483154</v>
      </c>
    </row>
  </sheetData>
  <conditionalFormatting sqref="B2">
    <cfRule type="expression" dxfId="2" priority="3">
      <formula>"""&gt;0"""</formula>
    </cfRule>
  </conditionalFormatting>
  <conditionalFormatting sqref="B6:B8 B10:B11">
    <cfRule type="expression" dxfId="1" priority="2">
      <formula>"""&gt;0"""</formula>
    </cfRule>
  </conditionalFormatting>
  <conditionalFormatting sqref="B19">
    <cfRule type="expression" dxfId="0" priority="1">
      <formula>"""&gt;0"""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68C8-14BC-4706-B9C8-7D2FD4DF9E98}">
  <dimension ref="A1:AA25"/>
  <sheetViews>
    <sheetView workbookViewId="0">
      <selection activeCell="A21" sqref="A21"/>
    </sheetView>
  </sheetViews>
  <sheetFormatPr baseColWidth="10" defaultRowHeight="14.25"/>
  <cols>
    <col min="1" max="1" width="110.5" style="221" bestFit="1" customWidth="1"/>
    <col min="2" max="16384" width="11" style="221"/>
  </cols>
  <sheetData>
    <row r="1" spans="1:27">
      <c r="A1" s="221" t="s">
        <v>408</v>
      </c>
      <c r="B1" s="221">
        <v>2025</v>
      </c>
      <c r="C1" s="221">
        <v>2026</v>
      </c>
      <c r="D1" s="221">
        <v>2027</v>
      </c>
      <c r="E1" s="221">
        <v>2028</v>
      </c>
      <c r="F1" s="221">
        <v>2029</v>
      </c>
      <c r="G1" s="221">
        <v>2030</v>
      </c>
      <c r="H1" s="221">
        <v>2031</v>
      </c>
      <c r="I1" s="221">
        <v>2032</v>
      </c>
      <c r="J1" s="221">
        <v>2033</v>
      </c>
      <c r="K1" s="221">
        <v>2034</v>
      </c>
      <c r="L1" s="221">
        <v>2035</v>
      </c>
      <c r="M1" s="221">
        <v>2036</v>
      </c>
      <c r="N1" s="221">
        <v>2037</v>
      </c>
      <c r="O1" s="221">
        <v>2038</v>
      </c>
      <c r="P1" s="221">
        <v>2039</v>
      </c>
      <c r="Q1" s="221">
        <v>2040</v>
      </c>
      <c r="R1" s="221">
        <v>2041</v>
      </c>
      <c r="S1" s="221">
        <v>2042</v>
      </c>
      <c r="T1" s="221">
        <v>2043</v>
      </c>
      <c r="U1" s="221">
        <v>2044</v>
      </c>
      <c r="V1" s="221">
        <v>2045</v>
      </c>
      <c r="W1" s="221">
        <v>2046</v>
      </c>
      <c r="X1" s="221">
        <v>2047</v>
      </c>
      <c r="Y1" s="221">
        <v>2048</v>
      </c>
      <c r="Z1" s="221">
        <v>2049</v>
      </c>
      <c r="AA1" s="221">
        <v>2050</v>
      </c>
    </row>
    <row r="2" spans="1:27" ht="15">
      <c r="A2" s="222" t="s">
        <v>343</v>
      </c>
      <c r="B2" s="223"/>
      <c r="C2" s="223"/>
      <c r="D2" s="223">
        <v>0.30533451848821619</v>
      </c>
      <c r="E2" s="223">
        <v>0.31589727684913094</v>
      </c>
      <c r="F2" s="223">
        <v>0.1446554660105866</v>
      </c>
      <c r="G2" s="223">
        <v>-1.7003237854752273E-2</v>
      </c>
      <c r="H2" s="223">
        <v>-0.29746063798449635</v>
      </c>
      <c r="I2" s="223">
        <v>-0.53213316750247741</v>
      </c>
      <c r="J2" s="223">
        <v>-0.75995358417692604</v>
      </c>
      <c r="K2" s="223">
        <v>-0.82767039379330276</v>
      </c>
      <c r="L2" s="223">
        <v>-0.88835946653899456</v>
      </c>
      <c r="M2" s="223">
        <v>-0.89398886367374208</v>
      </c>
      <c r="N2" s="223">
        <v>-0.87266288749072485</v>
      </c>
      <c r="O2" s="223">
        <v>-0.87532457245432238</v>
      </c>
      <c r="P2" s="223">
        <v>-0.89647167476499789</v>
      </c>
      <c r="Q2" s="223">
        <v>-0.90180928039625807</v>
      </c>
      <c r="R2" s="223">
        <v>-0.90922226415196428</v>
      </c>
      <c r="S2" s="223">
        <v>-0.91203403824988538</v>
      </c>
      <c r="T2" s="223">
        <v>-0.86813484624098058</v>
      </c>
      <c r="U2" s="223">
        <v>-0.81439535108508965</v>
      </c>
      <c r="V2" s="223">
        <v>-0.7497708823374829</v>
      </c>
      <c r="W2" s="223">
        <v>-0.66392040182795942</v>
      </c>
      <c r="X2" s="223">
        <v>-0.58077887263986971</v>
      </c>
      <c r="Y2" s="223">
        <v>-0.47221812380075301</v>
      </c>
      <c r="Z2" s="223">
        <v>-0.36096483388926714</v>
      </c>
      <c r="AA2" s="223">
        <v>-0.27202887960631439</v>
      </c>
    </row>
    <row r="3" spans="1:27">
      <c r="A3" s="221" t="s">
        <v>344</v>
      </c>
      <c r="B3" s="223"/>
      <c r="C3" s="223"/>
      <c r="D3" s="223">
        <v>3.7862766467131159E-2</v>
      </c>
      <c r="E3" s="223">
        <v>5.1687522143747167E-2</v>
      </c>
      <c r="F3" s="223">
        <v>5.6846492808046989E-2</v>
      </c>
      <c r="G3" s="223">
        <v>4.8892684617710458E-2</v>
      </c>
      <c r="H3" s="223">
        <v>1.1001669314031126E-2</v>
      </c>
      <c r="I3" s="223">
        <v>-2.4882336008198891E-2</v>
      </c>
      <c r="J3" s="223">
        <v>-5.9248732805214921E-2</v>
      </c>
      <c r="K3" s="223">
        <v>-8.4745108202287867E-2</v>
      </c>
      <c r="L3" s="223">
        <v>-0.10918855513049319</v>
      </c>
      <c r="M3" s="223">
        <v>-0.11185980074565105</v>
      </c>
      <c r="N3" s="223">
        <v>-0.11281987568476382</v>
      </c>
      <c r="O3" s="223">
        <v>-0.11444374226789478</v>
      </c>
      <c r="P3" s="223">
        <v>-0.11680226186259368</v>
      </c>
      <c r="Q3" s="223">
        <v>-0.11710207184067567</v>
      </c>
      <c r="R3" s="223">
        <v>-0.12506700645657798</v>
      </c>
      <c r="S3" s="223">
        <v>-0.13227714353706777</v>
      </c>
      <c r="T3" s="223">
        <v>-0.13662804965039488</v>
      </c>
      <c r="U3" s="223">
        <v>-0.14003261746019202</v>
      </c>
      <c r="V3" s="223">
        <v>-0.14202191853848944</v>
      </c>
      <c r="W3" s="223">
        <v>-0.1426810152386091</v>
      </c>
      <c r="X3" s="223">
        <v>-0.14306352462710681</v>
      </c>
      <c r="Y3" s="223">
        <v>-0.14229073894867028</v>
      </c>
      <c r="Z3" s="223">
        <v>-0.14166205251489217</v>
      </c>
      <c r="AA3" s="223">
        <v>-0.13969160497240729</v>
      </c>
    </row>
    <row r="4" spans="1:27">
      <c r="A4" s="221" t="s">
        <v>345</v>
      </c>
      <c r="B4" s="223"/>
      <c r="C4" s="223"/>
      <c r="D4" s="223">
        <v>-3.8435024911931404E-3</v>
      </c>
      <c r="E4" s="223">
        <v>-6.3606902683959854E-2</v>
      </c>
      <c r="F4" s="223">
        <v>-0.12640407587491009</v>
      </c>
      <c r="G4" s="223">
        <v>-0.20689340866025274</v>
      </c>
      <c r="H4" s="223">
        <v>-0.28643821575464701</v>
      </c>
      <c r="I4" s="223">
        <v>-0.34785910455759073</v>
      </c>
      <c r="J4" s="223">
        <v>-0.40709688265054655</v>
      </c>
      <c r="K4" s="223">
        <v>-0.44010392163071377</v>
      </c>
      <c r="L4" s="223">
        <v>-0.47199013793483047</v>
      </c>
      <c r="M4" s="223">
        <v>-0.49677262753924123</v>
      </c>
      <c r="N4" s="223">
        <v>-0.51485244846658995</v>
      </c>
      <c r="O4" s="223">
        <v>-0.53601480180597638</v>
      </c>
      <c r="P4" s="223">
        <v>-0.56140435743893713</v>
      </c>
      <c r="Q4" s="223">
        <v>-0.57908085808075338</v>
      </c>
      <c r="R4" s="223">
        <v>-0.58891886955063555</v>
      </c>
      <c r="S4" s="223">
        <v>-0.59580808109119432</v>
      </c>
      <c r="T4" s="223">
        <v>-0.58942277185841996</v>
      </c>
      <c r="U4" s="223">
        <v>-0.57945090165008462</v>
      </c>
      <c r="V4" s="223">
        <v>-0.56350569768578262</v>
      </c>
      <c r="W4" s="223">
        <v>-0.53831160184543247</v>
      </c>
      <c r="X4" s="223">
        <v>-0.51108252940573073</v>
      </c>
      <c r="Y4" s="223">
        <v>-0.4784227037396025</v>
      </c>
      <c r="Z4" s="223">
        <v>-0.44681225596848295</v>
      </c>
      <c r="AA4" s="223">
        <v>-0.44576200230966556</v>
      </c>
    </row>
    <row r="5" spans="1:27">
      <c r="A5" s="221" t="s">
        <v>346</v>
      </c>
      <c r="B5" s="223"/>
      <c r="C5" s="223"/>
      <c r="D5" s="223">
        <v>0.12324382727945404</v>
      </c>
      <c r="E5" s="223">
        <v>9.4773223810408869E-2</v>
      </c>
      <c r="F5" s="223">
        <v>-7.9328197529283662E-2</v>
      </c>
      <c r="G5" s="223">
        <v>-0.18861078960976396</v>
      </c>
      <c r="H5" s="223">
        <v>-0.30857515284942894</v>
      </c>
      <c r="I5" s="223">
        <v>-0.41512984266414565</v>
      </c>
      <c r="J5" s="223">
        <v>-0.52472752983047943</v>
      </c>
      <c r="K5" s="223">
        <v>-0.54141746505696808</v>
      </c>
      <c r="L5" s="223">
        <v>-0.55631361621686359</v>
      </c>
      <c r="M5" s="223">
        <v>-0.56869849909131154</v>
      </c>
      <c r="N5" s="223">
        <v>-0.56858910362925563</v>
      </c>
      <c r="O5" s="223">
        <v>-0.58318837757841036</v>
      </c>
      <c r="P5" s="223">
        <v>-0.60460702934334032</v>
      </c>
      <c r="Q5" s="223">
        <v>-0.6256472676375473</v>
      </c>
      <c r="R5" s="223">
        <v>-0.62594776304969657</v>
      </c>
      <c r="S5" s="223">
        <v>-0.62378898682698014</v>
      </c>
      <c r="T5" s="223">
        <v>-0.59946281825615766</v>
      </c>
      <c r="U5" s="223">
        <v>-0.57033498988980669</v>
      </c>
      <c r="V5" s="223">
        <v>-0.54260963889602798</v>
      </c>
      <c r="W5" s="223">
        <v>-0.51123315481401921</v>
      </c>
      <c r="X5" s="223">
        <v>-0.48491664704491666</v>
      </c>
      <c r="Y5" s="223">
        <v>-0.44417192378169967</v>
      </c>
      <c r="Z5" s="223">
        <v>-0.39779213928166746</v>
      </c>
      <c r="AA5" s="223">
        <v>-0.34977700619479979</v>
      </c>
    </row>
    <row r="6" spans="1:27">
      <c r="A6" s="221" t="s">
        <v>347</v>
      </c>
      <c r="B6" s="223"/>
      <c r="C6" s="223"/>
      <c r="D6" s="223">
        <v>7.3184414218481209E-2</v>
      </c>
      <c r="E6" s="223">
        <v>0.11158450582792767</v>
      </c>
      <c r="F6" s="223">
        <v>0.13595640435372314</v>
      </c>
      <c r="G6" s="223">
        <v>0.14131098155503352</v>
      </c>
      <c r="H6" s="223">
        <v>0.13416955975194611</v>
      </c>
      <c r="I6" s="223">
        <v>0.12822967381554662</v>
      </c>
      <c r="J6" s="223">
        <v>0.12285906436465766</v>
      </c>
      <c r="K6" s="223">
        <v>0.12745961762036906</v>
      </c>
      <c r="L6" s="223">
        <v>0.13231218375395937</v>
      </c>
      <c r="M6" s="223">
        <v>0.13085590078109455</v>
      </c>
      <c r="N6" s="223">
        <v>0.13125755151977891</v>
      </c>
      <c r="O6" s="223">
        <v>0.13008937914225349</v>
      </c>
      <c r="P6" s="223">
        <v>0.12707805054053622</v>
      </c>
      <c r="Q6" s="223">
        <v>0.12599721129549213</v>
      </c>
      <c r="R6" s="223">
        <v>0.12798379676531013</v>
      </c>
      <c r="S6" s="223">
        <v>0.13007745545280347</v>
      </c>
      <c r="T6" s="223">
        <v>0.13537015349437187</v>
      </c>
      <c r="U6" s="223">
        <v>0.14122522252018044</v>
      </c>
      <c r="V6" s="223">
        <v>0.1487969398149076</v>
      </c>
      <c r="W6" s="223">
        <v>0.15916764854823473</v>
      </c>
      <c r="X6" s="223">
        <v>0.16974494666376128</v>
      </c>
      <c r="Y6" s="223">
        <v>0.18181780023733918</v>
      </c>
      <c r="Z6" s="223">
        <v>0.19352622267024522</v>
      </c>
      <c r="AA6" s="223">
        <v>0.20679788257063159</v>
      </c>
    </row>
    <row r="7" spans="1:27">
      <c r="A7" s="221" t="s">
        <v>348</v>
      </c>
      <c r="B7" s="223"/>
      <c r="C7" s="223"/>
      <c r="D7" s="223">
        <v>7.4887013014342918E-2</v>
      </c>
      <c r="E7" s="223">
        <v>0.12145892775100708</v>
      </c>
      <c r="F7" s="223">
        <v>0.15758484225301023</v>
      </c>
      <c r="G7" s="223">
        <v>0.18829729424252045</v>
      </c>
      <c r="H7" s="223">
        <v>0.15238150155360236</v>
      </c>
      <c r="I7" s="223">
        <v>0.12750844191191124</v>
      </c>
      <c r="J7" s="223">
        <v>0.10826049674465726</v>
      </c>
      <c r="K7" s="223">
        <v>0.11113648347629784</v>
      </c>
      <c r="L7" s="223">
        <v>0.11682065898923344</v>
      </c>
      <c r="M7" s="223">
        <v>0.15248616292136719</v>
      </c>
      <c r="N7" s="223">
        <v>0.19234098877010564</v>
      </c>
      <c r="O7" s="223">
        <v>0.22823297005570559</v>
      </c>
      <c r="P7" s="223">
        <v>0.25926392333933701</v>
      </c>
      <c r="Q7" s="223">
        <v>0.29402370586722615</v>
      </c>
      <c r="R7" s="223">
        <v>0.30272757813963569</v>
      </c>
      <c r="S7" s="223">
        <v>0.30976271775255337</v>
      </c>
      <c r="T7" s="223">
        <v>0.32200864002961999</v>
      </c>
      <c r="U7" s="223">
        <v>0.33419793539481324</v>
      </c>
      <c r="V7" s="223">
        <v>0.34956943296790954</v>
      </c>
      <c r="W7" s="223">
        <v>0.36913772152186652</v>
      </c>
      <c r="X7" s="223">
        <v>0.3885388817741231</v>
      </c>
      <c r="Y7" s="223">
        <v>0.41084944243188026</v>
      </c>
      <c r="Z7" s="223">
        <v>0.43177539120553021</v>
      </c>
      <c r="AA7" s="223">
        <v>0.45640385129992667</v>
      </c>
    </row>
    <row r="8" spans="1:27" ht="15">
      <c r="A8" s="224" t="s">
        <v>349</v>
      </c>
      <c r="B8" s="223"/>
      <c r="C8" s="223"/>
      <c r="D8" s="223">
        <v>8.1948864837336544E-2</v>
      </c>
      <c r="E8" s="223">
        <v>0.18180814591325123</v>
      </c>
      <c r="F8" s="223">
        <v>0.27612677814770903</v>
      </c>
      <c r="G8" s="223">
        <v>0.37841223212726294</v>
      </c>
      <c r="H8" s="223">
        <v>0.47582462458089569</v>
      </c>
      <c r="I8" s="223">
        <v>0.56589289524124475</v>
      </c>
      <c r="J8" s="223">
        <v>0.6505780809635906</v>
      </c>
      <c r="K8" s="223">
        <v>0.7186508688662645</v>
      </c>
      <c r="L8" s="223">
        <v>0.78513386357473736</v>
      </c>
      <c r="M8" s="223">
        <v>0.84576558476482577</v>
      </c>
      <c r="N8" s="223">
        <v>0.90153477250433101</v>
      </c>
      <c r="O8" s="223">
        <v>0.9573805100574635</v>
      </c>
      <c r="P8" s="223">
        <v>1.0133399519278492</v>
      </c>
      <c r="Q8" s="223">
        <v>1.0640549003863642</v>
      </c>
      <c r="R8" s="223">
        <v>1.090599776519209</v>
      </c>
      <c r="S8" s="223">
        <v>1.1149406237051633</v>
      </c>
      <c r="T8" s="223">
        <v>1.092929092031051</v>
      </c>
      <c r="U8" s="223">
        <v>1.1071112383974704</v>
      </c>
      <c r="V8" s="223">
        <v>1.1123020190623594</v>
      </c>
      <c r="W8" s="223">
        <v>1.0836712482966298</v>
      </c>
      <c r="X8" s="223">
        <v>1.1184971748866768</v>
      </c>
      <c r="Y8" s="223">
        <v>1.1279094175363991</v>
      </c>
      <c r="Z8" s="223">
        <v>1.1706312075057146</v>
      </c>
      <c r="AA8" s="223">
        <v>1.1609742832011207</v>
      </c>
    </row>
    <row r="9" spans="1:27"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</row>
    <row r="10" spans="1:27"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</row>
    <row r="11" spans="1:27"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</row>
    <row r="12" spans="1:27"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</row>
    <row r="14" spans="1:27">
      <c r="A14" s="221" t="s">
        <v>409</v>
      </c>
      <c r="B14" s="221">
        <v>2025</v>
      </c>
      <c r="C14" s="221">
        <v>2026</v>
      </c>
      <c r="D14" s="221">
        <v>2027</v>
      </c>
      <c r="E14" s="221">
        <v>2028</v>
      </c>
      <c r="F14" s="221">
        <v>2029</v>
      </c>
      <c r="G14" s="221">
        <v>2030</v>
      </c>
      <c r="H14" s="221">
        <v>2031</v>
      </c>
      <c r="I14" s="221">
        <v>2032</v>
      </c>
      <c r="J14" s="221">
        <v>2033</v>
      </c>
      <c r="K14" s="221">
        <v>2034</v>
      </c>
      <c r="L14" s="221">
        <v>2035</v>
      </c>
      <c r="M14" s="221">
        <v>2036</v>
      </c>
      <c r="N14" s="221">
        <v>2037</v>
      </c>
      <c r="O14" s="221">
        <v>2038</v>
      </c>
      <c r="P14" s="221">
        <v>2039</v>
      </c>
      <c r="Q14" s="221">
        <v>2040</v>
      </c>
      <c r="R14" s="221">
        <v>2041</v>
      </c>
      <c r="S14" s="221">
        <v>2042</v>
      </c>
      <c r="T14" s="221">
        <v>2043</v>
      </c>
      <c r="U14" s="221">
        <v>2044</v>
      </c>
      <c r="V14" s="221">
        <v>2045</v>
      </c>
      <c r="W14" s="221">
        <v>2046</v>
      </c>
      <c r="X14" s="221">
        <v>2047</v>
      </c>
      <c r="Y14" s="221">
        <v>2048</v>
      </c>
      <c r="Z14" s="221">
        <v>2049</v>
      </c>
      <c r="AA14" s="221">
        <v>2050</v>
      </c>
    </row>
    <row r="15" spans="1:27" ht="15">
      <c r="A15" s="222" t="s">
        <v>350</v>
      </c>
      <c r="B15" s="223"/>
      <c r="C15" s="223"/>
      <c r="D15" s="223">
        <v>-0.30447927191603164</v>
      </c>
      <c r="E15" s="223">
        <v>-0.36497412888783742</v>
      </c>
      <c r="F15" s="223">
        <v>-0.42315013124624379</v>
      </c>
      <c r="G15" s="223">
        <v>-0.48078835061221703</v>
      </c>
      <c r="H15" s="223">
        <v>-0.52883418750108824</v>
      </c>
      <c r="I15" s="223">
        <v>-0.57344247601630904</v>
      </c>
      <c r="J15" s="223">
        <v>-0.6149714339975656</v>
      </c>
      <c r="K15" s="223">
        <v>-0.65215459706866064</v>
      </c>
      <c r="L15" s="223">
        <v>-0.6870229910870993</v>
      </c>
      <c r="M15" s="223">
        <v>-0.71748516057813561</v>
      </c>
      <c r="N15" s="223">
        <v>-0.74558042614439834</v>
      </c>
      <c r="O15" s="223">
        <v>-0.7719016142683639</v>
      </c>
      <c r="P15" s="223">
        <v>-0.7964930836944486</v>
      </c>
      <c r="Q15" s="223">
        <v>-0.81899986936388913</v>
      </c>
      <c r="R15" s="223">
        <v>-0.83623130710840599</v>
      </c>
      <c r="S15" s="223">
        <v>-0.8521908395558313</v>
      </c>
      <c r="T15" s="223">
        <v>-0.86677669073695718</v>
      </c>
      <c r="U15" s="223">
        <v>-0.88008480531809496</v>
      </c>
      <c r="V15" s="223">
        <v>-0.89230891402803536</v>
      </c>
      <c r="W15" s="223">
        <v>-0.89910455546697854</v>
      </c>
      <c r="X15" s="223">
        <v>-0.90529264087892258</v>
      </c>
      <c r="Y15" s="223">
        <v>-0.9108674005580788</v>
      </c>
      <c r="Z15" s="223">
        <v>-0.91589243428981248</v>
      </c>
      <c r="AA15" s="223">
        <v>-0.92034232072616362</v>
      </c>
    </row>
    <row r="16" spans="1:27">
      <c r="A16" s="221" t="s">
        <v>326</v>
      </c>
      <c r="B16" s="223"/>
      <c r="C16" s="223"/>
      <c r="D16" s="223">
        <v>-7.7174832489445677E-2</v>
      </c>
      <c r="E16" s="223">
        <v>-0.1600373546794156</v>
      </c>
      <c r="F16" s="223">
        <v>-0.24072503840533166</v>
      </c>
      <c r="G16" s="223">
        <v>-0.32287833279137068</v>
      </c>
      <c r="H16" s="223">
        <v>-0.39568800360168055</v>
      </c>
      <c r="I16" s="223">
        <v>-0.46484046839771231</v>
      </c>
      <c r="J16" s="223">
        <v>-0.53084499033403176</v>
      </c>
      <c r="K16" s="223">
        <v>-0.59067276224357457</v>
      </c>
      <c r="L16" s="223">
        <v>-0.64832752698527152</v>
      </c>
      <c r="M16" s="223">
        <v>-0.70106930865483363</v>
      </c>
      <c r="N16" s="223">
        <v>-0.75100717444785126</v>
      </c>
      <c r="O16" s="223">
        <v>-0.79938276220809534</v>
      </c>
      <c r="P16" s="223">
        <v>-0.84624264936689642</v>
      </c>
      <c r="Q16" s="223">
        <v>-0.8904840348844445</v>
      </c>
      <c r="R16" s="223">
        <v>-0.92882023233296707</v>
      </c>
      <c r="S16" s="223">
        <v>-0.96574894669991629</v>
      </c>
      <c r="T16" s="223">
        <v>-1.0006538505371303</v>
      </c>
      <c r="U16" s="223">
        <v>-1.0340465302572568</v>
      </c>
      <c r="V16" s="223">
        <v>-1.0660293657289319</v>
      </c>
      <c r="W16" s="223">
        <v>-1.091904101051405</v>
      </c>
      <c r="X16" s="223">
        <v>-1.1171779376554358</v>
      </c>
      <c r="Y16" s="223">
        <v>-1.1415809832724779</v>
      </c>
      <c r="Z16" s="223">
        <v>-1.1655248950571124</v>
      </c>
      <c r="AA16" s="223">
        <v>-1.188452566652634</v>
      </c>
    </row>
    <row r="17" spans="1:27">
      <c r="A17" s="221" t="s">
        <v>351</v>
      </c>
      <c r="B17" s="223"/>
      <c r="C17" s="223"/>
      <c r="D17" s="223">
        <v>-0.22730443942658596</v>
      </c>
      <c r="E17" s="223">
        <v>-0.20493677420842182</v>
      </c>
      <c r="F17" s="223">
        <v>-0.18242509284091213</v>
      </c>
      <c r="G17" s="223">
        <v>-0.15791001782084635</v>
      </c>
      <c r="H17" s="223">
        <v>-0.13314618389940769</v>
      </c>
      <c r="I17" s="223">
        <v>-0.10860200761859673</v>
      </c>
      <c r="J17" s="223">
        <v>-8.4126443663533834E-2</v>
      </c>
      <c r="K17" s="223">
        <v>-6.1481834825086068E-2</v>
      </c>
      <c r="L17" s="223">
        <v>-3.8695464101827781E-2</v>
      </c>
      <c r="M17" s="223">
        <v>-1.6415851923301972E-2</v>
      </c>
      <c r="N17" s="223">
        <v>5.4267483034529107E-3</v>
      </c>
      <c r="O17" s="223">
        <v>2.7481147939731443E-2</v>
      </c>
      <c r="P17" s="223">
        <v>4.9749565672447815E-2</v>
      </c>
      <c r="Q17" s="223">
        <v>7.1484165520555365E-2</v>
      </c>
      <c r="R17" s="223">
        <v>9.2588925224561081E-2</v>
      </c>
      <c r="S17" s="223">
        <v>0.11355810714408499</v>
      </c>
      <c r="T17" s="223">
        <v>0.13387715980017312</v>
      </c>
      <c r="U17" s="223">
        <v>0.15396172493916183</v>
      </c>
      <c r="V17" s="223">
        <v>0.17372045170089656</v>
      </c>
      <c r="W17" s="223">
        <v>0.19279954558442647</v>
      </c>
      <c r="X17" s="223">
        <v>0.21188529677651324</v>
      </c>
      <c r="Y17" s="223">
        <v>0.23071358271439912</v>
      </c>
      <c r="Z17" s="223">
        <v>0.24963246076729995</v>
      </c>
      <c r="AA17" s="223">
        <v>0.26811024592647037</v>
      </c>
    </row>
    <row r="19" spans="1:27"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</row>
    <row r="20" spans="1:27"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</row>
    <row r="21" spans="1:27"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</row>
    <row r="22" spans="1:27"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</row>
    <row r="23" spans="1:27"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</row>
    <row r="25" spans="1:27">
      <c r="AA25" s="223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4776-9350-45A9-AF61-5699E7426CD0}">
  <dimension ref="A1:AA35"/>
  <sheetViews>
    <sheetView workbookViewId="0">
      <selection activeCell="E36" sqref="E36"/>
    </sheetView>
  </sheetViews>
  <sheetFormatPr baseColWidth="10" defaultRowHeight="14.25"/>
  <cols>
    <col min="1" max="3" width="11" style="157"/>
    <col min="4" max="4" width="10" style="157" customWidth="1"/>
    <col min="5" max="16384" width="11" style="157"/>
  </cols>
  <sheetData>
    <row r="1" spans="1:27">
      <c r="A1" s="157" t="s">
        <v>390</v>
      </c>
    </row>
    <row r="2" spans="1:27">
      <c r="B2" s="157">
        <v>2025</v>
      </c>
      <c r="C2" s="157">
        <v>2026</v>
      </c>
      <c r="D2" s="157">
        <v>2027</v>
      </c>
      <c r="E2" s="157">
        <v>2028</v>
      </c>
      <c r="F2" s="157">
        <v>2029</v>
      </c>
      <c r="G2" s="157">
        <v>2030</v>
      </c>
      <c r="H2" s="157">
        <v>2031</v>
      </c>
      <c r="I2" s="157">
        <v>2032</v>
      </c>
      <c r="J2" s="157">
        <v>2033</v>
      </c>
      <c r="K2" s="157">
        <v>2034</v>
      </c>
      <c r="L2" s="157">
        <v>2035</v>
      </c>
      <c r="M2" s="157">
        <v>2036</v>
      </c>
      <c r="N2" s="157">
        <v>2037</v>
      </c>
      <c r="O2" s="157">
        <v>2038</v>
      </c>
      <c r="P2" s="157">
        <v>2039</v>
      </c>
      <c r="Q2" s="157">
        <v>2040</v>
      </c>
      <c r="R2" s="157">
        <v>2041</v>
      </c>
      <c r="S2" s="157">
        <v>2042</v>
      </c>
      <c r="T2" s="157">
        <v>2043</v>
      </c>
      <c r="U2" s="157">
        <v>2044</v>
      </c>
      <c r="V2" s="157">
        <v>2045</v>
      </c>
      <c r="W2" s="157">
        <v>2046</v>
      </c>
      <c r="X2" s="157">
        <v>2047</v>
      </c>
      <c r="Y2" s="157">
        <v>2048</v>
      </c>
      <c r="Z2" s="157">
        <v>2049</v>
      </c>
      <c r="AA2" s="157">
        <v>2050</v>
      </c>
    </row>
    <row r="3" spans="1:27">
      <c r="A3" s="157" t="s">
        <v>352</v>
      </c>
      <c r="B3" s="158"/>
      <c r="C3" s="158">
        <v>-2.4586499706748608</v>
      </c>
      <c r="D3" s="158">
        <v>-2.4586499706748639</v>
      </c>
      <c r="E3" s="158">
        <v>-2.4586499706748639</v>
      </c>
      <c r="F3" s="158">
        <v>-2.4586499706748612</v>
      </c>
      <c r="G3" s="158">
        <v>-2.4586499706748599</v>
      </c>
      <c r="H3" s="158">
        <v>-2.4586499706748612</v>
      </c>
      <c r="I3" s="158">
        <v>-2.4586499706748608</v>
      </c>
      <c r="J3" s="158">
        <v>-2.4586499706748617</v>
      </c>
      <c r="K3" s="158">
        <v>-2.4586499706748581</v>
      </c>
      <c r="L3" s="158">
        <v>-2.4586499706748635</v>
      </c>
      <c r="M3" s="158">
        <v>-2.4586499706748715</v>
      </c>
      <c r="N3" s="158">
        <v>-2.4586499706748719</v>
      </c>
      <c r="O3" s="158">
        <v>-2.4586499706748666</v>
      </c>
      <c r="P3" s="158">
        <v>-2.4586499706748706</v>
      </c>
      <c r="Q3" s="158">
        <v>-2.4586499706748652</v>
      </c>
      <c r="R3" s="158">
        <v>-2.4586499706748604</v>
      </c>
      <c r="S3" s="158">
        <v>-2.4586499706748559</v>
      </c>
      <c r="T3" s="158">
        <v>-2.4586499706748528</v>
      </c>
      <c r="U3" s="158">
        <v>-2.4586499706748484</v>
      </c>
      <c r="V3" s="158">
        <v>-2.4586499706748528</v>
      </c>
      <c r="W3" s="158">
        <v>-2.4586499706748572</v>
      </c>
      <c r="X3" s="158">
        <v>-2.4586499706748506</v>
      </c>
      <c r="Y3" s="158">
        <v>-2.4586499706748448</v>
      </c>
      <c r="Z3" s="158">
        <v>-2.458649970674847</v>
      </c>
      <c r="AA3" s="158">
        <v>-2.4586499706748524</v>
      </c>
    </row>
    <row r="4" spans="1:27">
      <c r="A4" s="157" t="s">
        <v>353</v>
      </c>
      <c r="B4" s="158"/>
      <c r="C4" s="158">
        <v>-2.4610794163542309</v>
      </c>
      <c r="D4" s="158">
        <v>-2.9708918512199975</v>
      </c>
      <c r="E4" s="158">
        <v>-3.0419104300059083</v>
      </c>
      <c r="F4" s="158">
        <v>-2.9287834126792944</v>
      </c>
      <c r="G4" s="158">
        <v>-2.8246699941659643</v>
      </c>
      <c r="H4" s="158">
        <v>-2.592468172312234</v>
      </c>
      <c r="I4" s="158">
        <v>-2.4025889310766293</v>
      </c>
      <c r="J4" s="158">
        <v>-2.2164571576878278</v>
      </c>
      <c r="K4" s="158">
        <v>-2.1860166648113917</v>
      </c>
      <c r="L4" s="158">
        <v>-2.1602548161922046</v>
      </c>
      <c r="M4" s="158">
        <v>-2.1851564933259757</v>
      </c>
      <c r="N4" s="158">
        <v>-2.2346071879490106</v>
      </c>
      <c r="O4" s="158">
        <v>-2.2582786647372126</v>
      </c>
      <c r="P4" s="158">
        <v>-2.2617157804634802</v>
      </c>
      <c r="Q4" s="158">
        <v>-2.2788351081937348</v>
      </c>
      <c r="R4" s="158">
        <v>-2.2887034653468099</v>
      </c>
      <c r="S4" s="158">
        <v>-2.301894440586767</v>
      </c>
      <c r="T4" s="158">
        <v>-2.3603963534804473</v>
      </c>
      <c r="U4" s="158">
        <v>-2.4274494124714776</v>
      </c>
      <c r="V4" s="158">
        <v>-2.5042869732383704</v>
      </c>
      <c r="W4" s="158">
        <v>-2.5969018425817927</v>
      </c>
      <c r="X4" s="158">
        <v>-2.6861865223376409</v>
      </c>
      <c r="Y4" s="158">
        <v>-2.8002555087967389</v>
      </c>
      <c r="Z4" s="158">
        <v>-2.9164599860008593</v>
      </c>
      <c r="AA4" s="158">
        <v>-3.0098399011625379</v>
      </c>
    </row>
    <row r="5" spans="1:27">
      <c r="A5" s="157" t="s">
        <v>354</v>
      </c>
      <c r="B5" s="158"/>
      <c r="C5" s="158">
        <v>-2.4610794163542309</v>
      </c>
      <c r="D5" s="158">
        <v>-2.9181340153862205</v>
      </c>
      <c r="E5" s="158">
        <v>-2.8745943495583028</v>
      </c>
      <c r="F5" s="158">
        <v>-2.6981937124865265</v>
      </c>
      <c r="G5" s="158">
        <v>-2.555272095875663</v>
      </c>
      <c r="H5" s="158">
        <v>-2.3301947296959513</v>
      </c>
      <c r="I5" s="158">
        <v>-2.2175114491724139</v>
      </c>
      <c r="J5" s="158">
        <v>-2.1354136920674804</v>
      </c>
      <c r="K5" s="158">
        <v>-2.1742973376267423</v>
      </c>
      <c r="L5" s="158">
        <v>-2.2164307380706445</v>
      </c>
      <c r="M5" s="158">
        <v>-2.2817425102005133</v>
      </c>
      <c r="N5" s="158">
        <v>-2.2950967675525922</v>
      </c>
      <c r="O5" s="158">
        <v>-2.2611323303670501</v>
      </c>
      <c r="P5" s="158">
        <v>-2.2156260869361466</v>
      </c>
      <c r="Q5" s="158">
        <v>-2.1839200586424994</v>
      </c>
      <c r="R5" s="158">
        <v>-2.1733890332582462</v>
      </c>
      <c r="S5" s="158">
        <v>-2.1874018185682216</v>
      </c>
      <c r="T5" s="158">
        <v>-2.2639261950372491</v>
      </c>
      <c r="U5" s="158">
        <v>-2.3407615215938788</v>
      </c>
      <c r="V5" s="158">
        <v>-2.4274236671367069</v>
      </c>
      <c r="W5" s="158">
        <v>-2.5274845985508296</v>
      </c>
      <c r="X5" s="158">
        <v>-2.6031402264113677</v>
      </c>
      <c r="Y5" s="158">
        <v>-2.6936495995506862</v>
      </c>
      <c r="Z5" s="158">
        <v>-2.7741879247600538</v>
      </c>
      <c r="AA5" s="158">
        <v>-2.8516925496078276</v>
      </c>
    </row>
    <row r="7" spans="1:27">
      <c r="A7" s="157" t="s">
        <v>387</v>
      </c>
    </row>
    <row r="8" spans="1:27">
      <c r="B8" s="157">
        <v>2025</v>
      </c>
      <c r="C8" s="157">
        <v>2026</v>
      </c>
      <c r="D8" s="157">
        <v>2027</v>
      </c>
      <c r="E8" s="157">
        <v>2028</v>
      </c>
      <c r="F8" s="157">
        <v>2029</v>
      </c>
      <c r="G8" s="157">
        <v>2030</v>
      </c>
      <c r="H8" s="157">
        <v>2031</v>
      </c>
      <c r="I8" s="157">
        <v>2032</v>
      </c>
      <c r="J8" s="157">
        <v>2033</v>
      </c>
      <c r="K8" s="157">
        <v>2034</v>
      </c>
      <c r="L8" s="157">
        <v>2035</v>
      </c>
      <c r="M8" s="157">
        <v>2036</v>
      </c>
      <c r="N8" s="157">
        <v>2037</v>
      </c>
      <c r="O8" s="157">
        <v>2038</v>
      </c>
      <c r="P8" s="157">
        <v>2039</v>
      </c>
      <c r="Q8" s="157">
        <v>2040</v>
      </c>
      <c r="R8" s="157">
        <v>2041</v>
      </c>
      <c r="S8" s="157">
        <v>2042</v>
      </c>
      <c r="T8" s="157">
        <v>2043</v>
      </c>
      <c r="U8" s="157">
        <v>2044</v>
      </c>
      <c r="V8" s="157">
        <v>2045</v>
      </c>
      <c r="W8" s="157">
        <v>2046</v>
      </c>
      <c r="X8" s="157">
        <v>2047</v>
      </c>
      <c r="Y8" s="157">
        <v>2048</v>
      </c>
      <c r="Z8" s="157">
        <v>2049</v>
      </c>
      <c r="AA8" s="157">
        <v>2050</v>
      </c>
    </row>
    <row r="9" spans="1:27">
      <c r="A9" s="157" t="s">
        <v>352</v>
      </c>
      <c r="B9" s="158"/>
      <c r="C9" s="158">
        <v>54.758649970674853</v>
      </c>
      <c r="D9" s="158">
        <v>54.75864997067486</v>
      </c>
      <c r="E9" s="158">
        <v>54.758649970674867</v>
      </c>
      <c r="F9" s="158">
        <v>54.75864997067486</v>
      </c>
      <c r="G9" s="158">
        <v>54.75864997067486</v>
      </c>
      <c r="H9" s="158">
        <v>54.758649970674853</v>
      </c>
      <c r="I9" s="158">
        <v>54.75864997067486</v>
      </c>
      <c r="J9" s="158">
        <v>54.758649970674853</v>
      </c>
      <c r="K9" s="158">
        <v>54.758649970674853</v>
      </c>
      <c r="L9" s="158">
        <v>54.75864997067486</v>
      </c>
      <c r="M9" s="158">
        <v>54.75864997067486</v>
      </c>
      <c r="N9" s="158">
        <v>54.75864997067486</v>
      </c>
      <c r="O9" s="158">
        <v>54.758649970674867</v>
      </c>
      <c r="P9" s="158">
        <v>54.75864997067486</v>
      </c>
      <c r="Q9" s="158">
        <v>54.758649970674853</v>
      </c>
      <c r="R9" s="158">
        <v>54.758649970674853</v>
      </c>
      <c r="S9" s="158">
        <v>54.758649970674853</v>
      </c>
      <c r="T9" s="158">
        <v>54.758649970674853</v>
      </c>
      <c r="U9" s="158">
        <v>54.758649970674846</v>
      </c>
      <c r="V9" s="158">
        <v>54.758649970674846</v>
      </c>
      <c r="W9" s="158">
        <v>54.758649970674853</v>
      </c>
      <c r="X9" s="158">
        <v>54.758649970674846</v>
      </c>
      <c r="Y9" s="158">
        <v>54.758649970674838</v>
      </c>
      <c r="Z9" s="158">
        <v>54.758649970674838</v>
      </c>
      <c r="AA9" s="158">
        <v>54.758649970674846</v>
      </c>
    </row>
    <row r="10" spans="1:27">
      <c r="A10" s="157" t="s">
        <v>353</v>
      </c>
      <c r="C10" s="158">
        <v>54.761079416354228</v>
      </c>
      <c r="D10" s="158">
        <v>55.066412579303972</v>
      </c>
      <c r="E10" s="158">
        <v>55.076936301118074</v>
      </c>
      <c r="F10" s="158">
        <v>54.905633281433055</v>
      </c>
      <c r="G10" s="158">
        <v>54.743881643553735</v>
      </c>
      <c r="H10" s="158">
        <v>54.463633984811146</v>
      </c>
      <c r="I10" s="158">
        <v>54.229146455060324</v>
      </c>
      <c r="J10" s="158">
        <v>54.001485723690251</v>
      </c>
      <c r="K10" s="158">
        <v>53.933862067742723</v>
      </c>
      <c r="L10" s="158">
        <v>53.873231825105108</v>
      </c>
      <c r="M10" s="158">
        <v>53.86767133274784</v>
      </c>
      <c r="N10" s="158">
        <v>53.889026761804629</v>
      </c>
      <c r="O10" s="158">
        <v>53.886377050468845</v>
      </c>
      <c r="P10" s="158">
        <v>53.865222696769038</v>
      </c>
      <c r="Q10" s="158">
        <v>53.859835238829845</v>
      </c>
      <c r="R10" s="158">
        <v>53.852472158238413</v>
      </c>
      <c r="S10" s="158">
        <v>53.849703601030953</v>
      </c>
      <c r="T10" s="158">
        <v>53.893619662743497</v>
      </c>
      <c r="U10" s="158">
        <v>53.947364607153382</v>
      </c>
      <c r="V10" s="158">
        <v>54.011978059210328</v>
      </c>
      <c r="W10" s="158">
        <v>54.097797287114808</v>
      </c>
      <c r="X10" s="158">
        <v>54.180893881458708</v>
      </c>
      <c r="Y10" s="158">
        <v>54.289388108238668</v>
      </c>
      <c r="Z10" s="158">
        <v>54.400567551711049</v>
      </c>
      <c r="AA10" s="158">
        <v>54.489497580436371</v>
      </c>
    </row>
    <row r="11" spans="1:27">
      <c r="A11" s="157" t="s">
        <v>354</v>
      </c>
      <c r="C11" s="158">
        <v>54.761079416354228</v>
      </c>
      <c r="D11" s="158">
        <v>54.96612471720406</v>
      </c>
      <c r="E11" s="158">
        <v>54.892075228331201</v>
      </c>
      <c r="F11" s="158">
        <v>54.663973259334178</v>
      </c>
      <c r="G11" s="158">
        <v>54.483694341936697</v>
      </c>
      <c r="H11" s="158">
        <v>54.238450237689641</v>
      </c>
      <c r="I11" s="158">
        <v>54.09302004169038</v>
      </c>
      <c r="J11" s="158">
        <v>53.968734926618403</v>
      </c>
      <c r="K11" s="158">
        <v>53.981578873217593</v>
      </c>
      <c r="L11" s="158">
        <v>53.994560127982268</v>
      </c>
      <c r="M11" s="158">
        <v>54.023966180141919</v>
      </c>
      <c r="N11" s="158">
        <v>54.011938376496623</v>
      </c>
      <c r="O11" s="158">
        <v>53.954842872865086</v>
      </c>
      <c r="P11" s="158">
        <v>53.879677220501847</v>
      </c>
      <c r="Q11" s="158">
        <v>53.815358797795142</v>
      </c>
      <c r="R11" s="158">
        <v>53.779278408551122</v>
      </c>
      <c r="S11" s="158">
        <v>53.769115867976573</v>
      </c>
      <c r="T11" s="158">
        <v>53.816759799892694</v>
      </c>
      <c r="U11" s="158">
        <v>53.877321563906854</v>
      </c>
      <c r="V11" s="158">
        <v>53.948666509911284</v>
      </c>
      <c r="W11" s="158">
        <v>54.032022091695204</v>
      </c>
      <c r="X11" s="158">
        <v>54.104582353761877</v>
      </c>
      <c r="Y11" s="158">
        <v>54.191732014043723</v>
      </c>
      <c r="Z11" s="158">
        <v>54.277494422311889</v>
      </c>
      <c r="AA11" s="158">
        <v>54.346498452987632</v>
      </c>
    </row>
    <row r="13" spans="1:27">
      <c r="A13" s="157" t="s">
        <v>388</v>
      </c>
    </row>
    <row r="14" spans="1:27">
      <c r="B14" s="157">
        <v>2025</v>
      </c>
      <c r="C14" s="157">
        <v>2026</v>
      </c>
      <c r="D14" s="157">
        <v>2027</v>
      </c>
      <c r="E14" s="157">
        <v>2028</v>
      </c>
      <c r="F14" s="157">
        <v>2029</v>
      </c>
      <c r="G14" s="157">
        <v>2030</v>
      </c>
      <c r="H14" s="157">
        <v>2031</v>
      </c>
      <c r="I14" s="157">
        <v>2032</v>
      </c>
      <c r="J14" s="157">
        <v>2033</v>
      </c>
      <c r="K14" s="157">
        <v>2034</v>
      </c>
      <c r="L14" s="157">
        <v>2035</v>
      </c>
      <c r="M14" s="157">
        <v>2036</v>
      </c>
      <c r="N14" s="157">
        <v>2037</v>
      </c>
      <c r="O14" s="157">
        <v>2038</v>
      </c>
      <c r="P14" s="157">
        <v>2039</v>
      </c>
      <c r="Q14" s="157">
        <v>2040</v>
      </c>
      <c r="R14" s="157">
        <v>2041</v>
      </c>
      <c r="S14" s="157">
        <v>2042</v>
      </c>
      <c r="T14" s="157">
        <v>2043</v>
      </c>
      <c r="U14" s="157">
        <v>2044</v>
      </c>
      <c r="V14" s="157">
        <v>2045</v>
      </c>
      <c r="W14" s="157">
        <v>2046</v>
      </c>
      <c r="X14" s="157">
        <v>2047</v>
      </c>
      <c r="Y14" s="157">
        <v>2048</v>
      </c>
      <c r="Z14" s="157">
        <v>2049</v>
      </c>
      <c r="AA14" s="157">
        <v>2050</v>
      </c>
    </row>
    <row r="15" spans="1:27">
      <c r="A15" s="157" t="s">
        <v>352</v>
      </c>
      <c r="B15" s="158"/>
      <c r="C15" s="158">
        <v>52.3</v>
      </c>
      <c r="D15" s="158">
        <v>52.29999999999999</v>
      </c>
      <c r="E15" s="158">
        <v>52.3</v>
      </c>
      <c r="F15" s="158">
        <v>52.300000000000004</v>
      </c>
      <c r="G15" s="158">
        <v>52.300000000000004</v>
      </c>
      <c r="H15" s="158">
        <v>52.300000000000004</v>
      </c>
      <c r="I15" s="158">
        <v>52.3</v>
      </c>
      <c r="J15" s="158">
        <v>52.3</v>
      </c>
      <c r="K15" s="158">
        <v>52.3</v>
      </c>
      <c r="L15" s="158">
        <v>52.29999999999999</v>
      </c>
      <c r="M15" s="158">
        <v>52.29999999999999</v>
      </c>
      <c r="N15" s="158">
        <v>52.3</v>
      </c>
      <c r="O15" s="158">
        <v>52.3</v>
      </c>
      <c r="P15" s="158">
        <v>52.29999999999999</v>
      </c>
      <c r="Q15" s="158">
        <v>52.29999999999999</v>
      </c>
      <c r="R15" s="158">
        <v>52.3</v>
      </c>
      <c r="S15" s="158">
        <v>52.3</v>
      </c>
      <c r="T15" s="158">
        <v>52.3</v>
      </c>
      <c r="U15" s="158">
        <v>52.3</v>
      </c>
      <c r="V15" s="158">
        <v>52.29999999999999</v>
      </c>
      <c r="W15" s="158">
        <v>52.299999999999983</v>
      </c>
      <c r="X15" s="158">
        <v>52.29999999999999</v>
      </c>
      <c r="Y15" s="158">
        <v>52.29999999999999</v>
      </c>
      <c r="Z15" s="158">
        <v>52.3</v>
      </c>
      <c r="AA15" s="158">
        <v>52.3</v>
      </c>
    </row>
    <row r="16" spans="1:27">
      <c r="A16" s="157" t="s">
        <v>353</v>
      </c>
      <c r="B16" s="158"/>
      <c r="C16" s="158">
        <v>52.3</v>
      </c>
      <c r="D16" s="158">
        <v>52.095520728083969</v>
      </c>
      <c r="E16" s="158">
        <v>52.035025871112161</v>
      </c>
      <c r="F16" s="158">
        <v>51.97684986875376</v>
      </c>
      <c r="G16" s="158">
        <v>51.919211649387783</v>
      </c>
      <c r="H16" s="158">
        <v>51.871165812498909</v>
      </c>
      <c r="I16" s="158">
        <v>51.826557523983688</v>
      </c>
      <c r="J16" s="158">
        <v>51.785028566002431</v>
      </c>
      <c r="K16" s="158">
        <v>51.747845402931333</v>
      </c>
      <c r="L16" s="158">
        <v>51.712977008912908</v>
      </c>
      <c r="M16" s="158">
        <v>51.68251483942187</v>
      </c>
      <c r="N16" s="158">
        <v>51.654419573855606</v>
      </c>
      <c r="O16" s="158">
        <v>51.628098385731633</v>
      </c>
      <c r="P16" s="158">
        <v>51.603506916305562</v>
      </c>
      <c r="Q16" s="158">
        <v>51.58100013063612</v>
      </c>
      <c r="R16" s="158">
        <v>51.5637686928916</v>
      </c>
      <c r="S16" s="158">
        <v>51.547809160444181</v>
      </c>
      <c r="T16" s="158">
        <v>51.533223309263043</v>
      </c>
      <c r="U16" s="158">
        <v>51.519915194681907</v>
      </c>
      <c r="V16" s="158">
        <v>51.50769108597197</v>
      </c>
      <c r="W16" s="158">
        <v>51.500895444533022</v>
      </c>
      <c r="X16" s="158">
        <v>51.494707359121072</v>
      </c>
      <c r="Y16" s="158">
        <v>51.489132599441923</v>
      </c>
      <c r="Z16" s="158">
        <v>51.48410756571019</v>
      </c>
      <c r="AA16" s="158">
        <v>51.479657679273835</v>
      </c>
    </row>
    <row r="17" spans="1:27">
      <c r="A17" s="157" t="s">
        <v>354</v>
      </c>
      <c r="B17" s="158"/>
      <c r="C17" s="158">
        <v>52.29999999999999</v>
      </c>
      <c r="D17" s="158">
        <v>52.047990701817838</v>
      </c>
      <c r="E17" s="158">
        <v>52.017480878772901</v>
      </c>
      <c r="F17" s="158">
        <v>51.965779546847642</v>
      </c>
      <c r="G17" s="158">
        <v>51.928422246061032</v>
      </c>
      <c r="H17" s="158">
        <v>51.908255507993694</v>
      </c>
      <c r="I17" s="158">
        <v>51.875508592517974</v>
      </c>
      <c r="J17" s="158">
        <v>51.833321234550922</v>
      </c>
      <c r="K17" s="158">
        <v>51.807281535590846</v>
      </c>
      <c r="L17" s="158">
        <v>51.778129389911619</v>
      </c>
      <c r="M17" s="158">
        <v>51.742223669941403</v>
      </c>
      <c r="N17" s="158">
        <v>51.71684160894403</v>
      </c>
      <c r="O17" s="158">
        <v>51.693710542498039</v>
      </c>
      <c r="P17" s="158">
        <v>51.6640511335657</v>
      </c>
      <c r="Q17" s="158">
        <v>51.631438739152649</v>
      </c>
      <c r="R17" s="158">
        <v>51.605889375292868</v>
      </c>
      <c r="S17" s="158">
        <v>51.581714049408347</v>
      </c>
      <c r="T17" s="158">
        <v>51.552833604855444</v>
      </c>
      <c r="U17" s="158">
        <v>51.536560042312971</v>
      </c>
      <c r="V17" s="158">
        <v>51.521242842774569</v>
      </c>
      <c r="W17" s="158">
        <v>51.504537493144362</v>
      </c>
      <c r="X17" s="158">
        <v>51.501442127350515</v>
      </c>
      <c r="Y17" s="158">
        <v>51.498082414493055</v>
      </c>
      <c r="Z17" s="158">
        <v>51.50330649755184</v>
      </c>
      <c r="AA17" s="158">
        <v>51.494805903379806</v>
      </c>
    </row>
    <row r="19" spans="1:27">
      <c r="A19" s="157" t="s">
        <v>389</v>
      </c>
    </row>
    <row r="20" spans="1:27">
      <c r="B20" s="157">
        <v>2025</v>
      </c>
      <c r="C20" s="157">
        <v>2026</v>
      </c>
      <c r="D20" s="157">
        <v>2027</v>
      </c>
      <c r="E20" s="157">
        <v>2028</v>
      </c>
      <c r="F20" s="157">
        <v>2029</v>
      </c>
      <c r="G20" s="157">
        <v>2030</v>
      </c>
      <c r="H20" s="157">
        <v>2031</v>
      </c>
      <c r="I20" s="157">
        <v>2032</v>
      </c>
      <c r="J20" s="157">
        <v>2033</v>
      </c>
      <c r="K20" s="157">
        <v>2034</v>
      </c>
      <c r="L20" s="157">
        <v>2035</v>
      </c>
      <c r="M20" s="157">
        <v>2036</v>
      </c>
      <c r="N20" s="157">
        <v>2037</v>
      </c>
      <c r="O20" s="157">
        <v>2038</v>
      </c>
      <c r="P20" s="157">
        <v>2039</v>
      </c>
      <c r="Q20" s="157">
        <v>2040</v>
      </c>
      <c r="R20" s="157">
        <v>2041</v>
      </c>
      <c r="S20" s="157">
        <v>2042</v>
      </c>
      <c r="T20" s="157">
        <v>2043</v>
      </c>
      <c r="U20" s="157">
        <v>2044</v>
      </c>
      <c r="V20" s="157">
        <v>2045</v>
      </c>
      <c r="W20" s="157">
        <v>2046</v>
      </c>
      <c r="X20" s="157">
        <v>2047</v>
      </c>
      <c r="Y20" s="157">
        <v>2048</v>
      </c>
      <c r="Z20" s="157">
        <v>2049</v>
      </c>
      <c r="AA20" s="157">
        <v>2050</v>
      </c>
    </row>
    <row r="21" spans="1:27"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</row>
    <row r="22" spans="1:27">
      <c r="A22" s="157" t="s">
        <v>353</v>
      </c>
      <c r="B22" s="158"/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0</v>
      </c>
      <c r="K22" s="158">
        <v>0</v>
      </c>
      <c r="L22" s="158">
        <v>0</v>
      </c>
      <c r="M22" s="158">
        <v>0</v>
      </c>
      <c r="N22" s="158">
        <v>0</v>
      </c>
      <c r="O22" s="158">
        <v>0</v>
      </c>
      <c r="P22" s="158">
        <v>0</v>
      </c>
      <c r="Q22" s="158">
        <v>0</v>
      </c>
      <c r="R22" s="158">
        <v>0</v>
      </c>
      <c r="S22" s="158">
        <v>0</v>
      </c>
      <c r="T22" s="158">
        <v>0</v>
      </c>
      <c r="U22" s="158">
        <v>0</v>
      </c>
      <c r="V22" s="158">
        <v>0</v>
      </c>
      <c r="W22" s="158">
        <v>0</v>
      </c>
      <c r="X22" s="158">
        <v>0</v>
      </c>
      <c r="Y22" s="158">
        <v>0</v>
      </c>
      <c r="Z22" s="158">
        <v>0</v>
      </c>
      <c r="AA22" s="158">
        <v>0</v>
      </c>
    </row>
    <row r="23" spans="1:27">
      <c r="A23" s="157" t="s">
        <v>354</v>
      </c>
      <c r="B23" s="158"/>
      <c r="C23" s="158">
        <v>0</v>
      </c>
      <c r="D23" s="158">
        <v>0.25393136033113883</v>
      </c>
      <c r="E23" s="158">
        <v>0.44356880483935601</v>
      </c>
      <c r="F23" s="158">
        <v>0.5493358686822658</v>
      </c>
      <c r="G23" s="158">
        <v>0.58495200768653444</v>
      </c>
      <c r="H23" s="158">
        <v>0.49297503831662315</v>
      </c>
      <c r="I23" s="158">
        <v>0.3104628536720444</v>
      </c>
      <c r="J23" s="158">
        <v>0.10757533584344614</v>
      </c>
      <c r="K23" s="158">
        <v>-4.6204094405577489E-2</v>
      </c>
      <c r="L23" s="158">
        <v>-0.17711766508935467</v>
      </c>
      <c r="M23" s="158">
        <v>-0.23328369322374032</v>
      </c>
      <c r="N23" s="158">
        <v>-0.16546608735924506</v>
      </c>
      <c r="O23" s="158">
        <v>-5.6831733658624373E-2</v>
      </c>
      <c r="P23" s="158">
        <v>4.805631307089886E-2</v>
      </c>
      <c r="Q23" s="158">
        <v>0.15740652321403203</v>
      </c>
      <c r="R23" s="158">
        <v>0.20458334904174258</v>
      </c>
      <c r="S23" s="158">
        <v>0.21631671039330502</v>
      </c>
      <c r="T23" s="158">
        <v>0.2081719831535267</v>
      </c>
      <c r="U23" s="158">
        <v>0.20019382572782352</v>
      </c>
      <c r="V23" s="158">
        <v>0.19422702535305536</v>
      </c>
      <c r="W23" s="158">
        <v>0.20233771510194121</v>
      </c>
      <c r="X23" s="158">
        <v>0.22960794068400681</v>
      </c>
      <c r="Y23" s="158">
        <v>0.27316183980075071</v>
      </c>
      <c r="Z23" s="158">
        <v>0.32336931155243498</v>
      </c>
      <c r="AA23" s="158">
        <v>0.37042859328046962</v>
      </c>
    </row>
    <row r="25" spans="1:27">
      <c r="A25" s="157" t="s">
        <v>391</v>
      </c>
    </row>
    <row r="26" spans="1:27">
      <c r="B26" s="157">
        <v>2025</v>
      </c>
      <c r="C26" s="157">
        <v>2026</v>
      </c>
      <c r="D26" s="157">
        <v>2027</v>
      </c>
      <c r="E26" s="157">
        <v>2028</v>
      </c>
      <c r="F26" s="157">
        <v>2029</v>
      </c>
      <c r="G26" s="157">
        <v>2030</v>
      </c>
      <c r="H26" s="157">
        <v>2031</v>
      </c>
      <c r="I26" s="157">
        <v>2032</v>
      </c>
      <c r="J26" s="157">
        <v>2033</v>
      </c>
      <c r="K26" s="157">
        <v>2034</v>
      </c>
      <c r="L26" s="157">
        <v>2035</v>
      </c>
      <c r="M26" s="157">
        <v>2036</v>
      </c>
      <c r="N26" s="157">
        <v>2037</v>
      </c>
      <c r="O26" s="157">
        <v>2038</v>
      </c>
      <c r="P26" s="157">
        <v>2039</v>
      </c>
      <c r="Q26" s="157">
        <v>2040</v>
      </c>
      <c r="R26" s="157">
        <v>2041</v>
      </c>
      <c r="S26" s="157">
        <v>2042</v>
      </c>
      <c r="T26" s="157">
        <v>2043</v>
      </c>
      <c r="U26" s="157">
        <v>2044</v>
      </c>
      <c r="V26" s="157">
        <v>2045</v>
      </c>
      <c r="W26" s="157">
        <v>2046</v>
      </c>
      <c r="X26" s="157">
        <v>2047</v>
      </c>
      <c r="Y26" s="157">
        <v>2048</v>
      </c>
      <c r="Z26" s="157">
        <v>2049</v>
      </c>
      <c r="AA26" s="157">
        <v>2050</v>
      </c>
    </row>
    <row r="27" spans="1:27">
      <c r="A27" s="157" t="s">
        <v>352</v>
      </c>
      <c r="B27" s="158"/>
      <c r="C27" s="225">
        <v>4.9973276923496002</v>
      </c>
      <c r="D27" s="225">
        <v>5.2677163189494056</v>
      </c>
      <c r="E27" s="225">
        <v>5.4388640601725466</v>
      </c>
      <c r="F27" s="225">
        <v>5.4896136386485708</v>
      </c>
      <c r="G27" s="225">
        <v>5.6058884295374671</v>
      </c>
      <c r="H27" s="225">
        <v>5.7125015127733851</v>
      </c>
      <c r="I27" s="225">
        <v>5.8095788666348502</v>
      </c>
      <c r="J27" s="225">
        <v>5.8895069818129562</v>
      </c>
      <c r="K27" s="225">
        <v>6.0082990043631854</v>
      </c>
      <c r="L27" s="225">
        <v>6.1246749547540063</v>
      </c>
      <c r="M27" s="225">
        <v>6.2300504180001806</v>
      </c>
      <c r="N27" s="225">
        <v>6.3263347048186436</v>
      </c>
      <c r="O27" s="225">
        <v>6.4233203890455943</v>
      </c>
      <c r="P27" s="225">
        <v>6.5210251999578066</v>
      </c>
      <c r="Q27" s="225">
        <v>6.6087366942192673</v>
      </c>
      <c r="R27" s="225">
        <v>6.6858048561889145</v>
      </c>
      <c r="S27" s="225">
        <v>6.7602193185251451</v>
      </c>
      <c r="T27" s="225">
        <v>6.8244653690062096</v>
      </c>
      <c r="U27" s="225">
        <v>6.8854713294250223</v>
      </c>
      <c r="V27" s="225">
        <v>6.942001817841267</v>
      </c>
      <c r="W27" s="225">
        <v>6.9887304041542011</v>
      </c>
      <c r="X27" s="225">
        <v>7.037170878694293</v>
      </c>
      <c r="Y27" s="225">
        <v>7.0828845003382028</v>
      </c>
      <c r="Z27" s="225">
        <v>7.1317777854542674</v>
      </c>
      <c r="AA27" s="225">
        <v>7.1746420213655675</v>
      </c>
    </row>
    <row r="28" spans="1:27">
      <c r="A28" s="157" t="s">
        <v>353</v>
      </c>
      <c r="B28" s="158"/>
      <c r="C28" s="225">
        <v>4.9973276923496002</v>
      </c>
      <c r="D28" s="225">
        <v>5.6486456516791765</v>
      </c>
      <c r="E28" s="225">
        <v>5.9110119040508176</v>
      </c>
      <c r="F28" s="225">
        <v>5.9836861740769489</v>
      </c>
      <c r="G28" s="225">
        <v>6.0817611595729666</v>
      </c>
      <c r="H28" s="225">
        <v>6.0421800244007322</v>
      </c>
      <c r="I28" s="225">
        <v>6.0260360109975109</v>
      </c>
      <c r="J28" s="225">
        <v>5.99896823650574</v>
      </c>
      <c r="K28" s="225">
        <v>6.0896247954078975</v>
      </c>
      <c r="L28" s="225">
        <v>6.1816198058900858</v>
      </c>
      <c r="M28" s="225">
        <v>6.3123211902752026</v>
      </c>
      <c r="N28" s="225">
        <v>6.4590516054118057</v>
      </c>
      <c r="O28" s="225">
        <v>6.582182663908255</v>
      </c>
      <c r="P28" s="225">
        <v>6.6865286161902748</v>
      </c>
      <c r="Q28" s="225">
        <v>6.7945130051224139</v>
      </c>
      <c r="R28" s="225">
        <v>6.8849377089818846</v>
      </c>
      <c r="S28" s="225">
        <v>6.9762772009410057</v>
      </c>
      <c r="T28" s="225">
        <v>7.1029568910493657</v>
      </c>
      <c r="U28" s="225">
        <v>7.2365884569111287</v>
      </c>
      <c r="V28" s="225">
        <v>7.3773596699566779</v>
      </c>
      <c r="W28" s="225">
        <v>7.5260475803722278</v>
      </c>
      <c r="X28" s="225">
        <v>7.675691617380612</v>
      </c>
      <c r="Y28" s="225">
        <v>7.8497093368686262</v>
      </c>
      <c r="Z28" s="225">
        <v>8.0321581494919521</v>
      </c>
      <c r="AA28" s="225">
        <v>8.1885842482202662</v>
      </c>
    </row>
    <row r="29" spans="1:27">
      <c r="A29" s="157" t="s">
        <v>354</v>
      </c>
      <c r="B29" s="158"/>
      <c r="C29" s="225">
        <v>4.9973276923496002</v>
      </c>
      <c r="D29" s="225">
        <v>5.6143602145429776</v>
      </c>
      <c r="E29" s="225">
        <v>5.7590921298183</v>
      </c>
      <c r="F29" s="225">
        <v>5.7531891152700139</v>
      </c>
      <c r="G29" s="225">
        <v>5.7843701180849729</v>
      </c>
      <c r="H29" s="225">
        <v>5.7123602787001646</v>
      </c>
      <c r="I29" s="225">
        <v>5.726703078019626</v>
      </c>
      <c r="J29" s="225">
        <v>5.763855709029265</v>
      </c>
      <c r="K29" s="225">
        <v>5.9059799232818939</v>
      </c>
      <c r="L29" s="225">
        <v>6.0603131930989926</v>
      </c>
      <c r="M29" s="225">
        <v>6.2460344387094562</v>
      </c>
      <c r="N29" s="225">
        <v>6.3940895988961435</v>
      </c>
      <c r="O29" s="225">
        <v>6.4992592129701698</v>
      </c>
      <c r="P29" s="225">
        <v>6.5866012181802143</v>
      </c>
      <c r="Q29" s="225">
        <v>6.6734707592286409</v>
      </c>
      <c r="R29" s="225">
        <v>6.7586378824580695</v>
      </c>
      <c r="S29" s="225">
        <v>6.8569233239649083</v>
      </c>
      <c r="T29" s="225">
        <v>7.0049107881004407</v>
      </c>
      <c r="U29" s="225">
        <v>7.1522443469353627</v>
      </c>
      <c r="V29" s="225">
        <v>7.3074544346557193</v>
      </c>
      <c r="W29" s="225">
        <v>7.4727811730602403</v>
      </c>
      <c r="X29" s="225">
        <v>7.6206245236915358</v>
      </c>
      <c r="Y29" s="225">
        <v>7.7844035192854637</v>
      </c>
      <c r="Z29" s="225">
        <v>7.9415381929598059</v>
      </c>
      <c r="AA29" s="225">
        <v>8.0802390585064998</v>
      </c>
    </row>
    <row r="31" spans="1:27">
      <c r="A31" s="157" t="s">
        <v>392</v>
      </c>
    </row>
    <row r="32" spans="1:27">
      <c r="B32" s="157">
        <v>2025</v>
      </c>
      <c r="C32" s="157">
        <v>2026</v>
      </c>
      <c r="D32" s="157">
        <v>2027</v>
      </c>
      <c r="E32" s="157">
        <v>2028</v>
      </c>
      <c r="F32" s="157">
        <v>2029</v>
      </c>
      <c r="G32" s="157">
        <v>2030</v>
      </c>
      <c r="H32" s="157">
        <v>2031</v>
      </c>
      <c r="I32" s="157">
        <v>2032</v>
      </c>
      <c r="J32" s="157">
        <v>2033</v>
      </c>
      <c r="K32" s="157">
        <v>2034</v>
      </c>
      <c r="L32" s="157">
        <v>2035</v>
      </c>
      <c r="M32" s="157">
        <v>2036</v>
      </c>
      <c r="N32" s="157">
        <v>2037</v>
      </c>
      <c r="O32" s="157">
        <v>2038</v>
      </c>
      <c r="P32" s="157">
        <v>2039</v>
      </c>
      <c r="Q32" s="157">
        <v>2040</v>
      </c>
      <c r="R32" s="157">
        <v>2041</v>
      </c>
      <c r="S32" s="157">
        <v>2042</v>
      </c>
      <c r="T32" s="157">
        <v>2043</v>
      </c>
      <c r="U32" s="157">
        <v>2044</v>
      </c>
      <c r="V32" s="157">
        <v>2045</v>
      </c>
      <c r="W32" s="157">
        <v>2046</v>
      </c>
      <c r="X32" s="157">
        <v>2047</v>
      </c>
      <c r="Y32" s="157">
        <v>2048</v>
      </c>
      <c r="Z32" s="157">
        <v>2049</v>
      </c>
      <c r="AA32" s="157">
        <v>2050</v>
      </c>
    </row>
    <row r="33" spans="1:27">
      <c r="A33" s="157" t="s">
        <v>352</v>
      </c>
      <c r="B33" s="226"/>
      <c r="C33" s="226">
        <v>118.39007175426582</v>
      </c>
      <c r="D33" s="226">
        <v>120.81040489473651</v>
      </c>
      <c r="E33" s="226">
        <v>122.86732002873792</v>
      </c>
      <c r="F33" s="226">
        <v>124.91740375773364</v>
      </c>
      <c r="G33" s="226">
        <v>126.73953143106465</v>
      </c>
      <c r="H33" s="226">
        <v>128.60095460096042</v>
      </c>
      <c r="I33" s="226">
        <v>130.56443482455452</v>
      </c>
      <c r="J33" s="226">
        <v>132.58663856201346</v>
      </c>
      <c r="K33" s="226">
        <v>134.98610627450623</v>
      </c>
      <c r="L33" s="226">
        <v>137.43663962966505</v>
      </c>
      <c r="M33" s="226">
        <v>140.03179831388854</v>
      </c>
      <c r="N33" s="226">
        <v>142.74920247472218</v>
      </c>
      <c r="O33" s="226">
        <v>145.47977443425668</v>
      </c>
      <c r="P33" s="226">
        <v>148.2233693938654</v>
      </c>
      <c r="Q33" s="226">
        <v>151.09799786696675</v>
      </c>
      <c r="R33" s="226">
        <v>154.10887723077016</v>
      </c>
      <c r="S33" s="226">
        <v>157.16573669762835</v>
      </c>
      <c r="T33" s="226">
        <v>160.35059645843035</v>
      </c>
      <c r="U33" s="226">
        <v>163.58500776381808</v>
      </c>
      <c r="V33" s="226">
        <v>166.88182115905374</v>
      </c>
      <c r="W33" s="226">
        <v>170.29811788472361</v>
      </c>
      <c r="X33" s="226">
        <v>173.70631808668472</v>
      </c>
      <c r="Y33" s="226">
        <v>177.15534926855284</v>
      </c>
      <c r="Z33" s="226">
        <v>180.58112164836032</v>
      </c>
      <c r="AA33" s="226">
        <v>184.08383643056848</v>
      </c>
    </row>
    <row r="34" spans="1:27">
      <c r="A34" s="157" t="s">
        <v>353</v>
      </c>
      <c r="B34" s="226"/>
      <c r="C34" s="226">
        <v>118.39007175426582</v>
      </c>
      <c r="D34" s="226">
        <v>121.19133422746629</v>
      </c>
      <c r="E34" s="226">
        <v>123.70973352493782</v>
      </c>
      <c r="F34" s="226">
        <v>126.230307388315</v>
      </c>
      <c r="G34" s="226">
        <v>128.48853980832098</v>
      </c>
      <c r="H34" s="226">
        <v>130.62649652231022</v>
      </c>
      <c r="I34" s="226">
        <v>132.74585553718012</v>
      </c>
      <c r="J34" s="226">
        <v>134.81290710370351</v>
      </c>
      <c r="K34" s="226">
        <v>137.23310454971593</v>
      </c>
      <c r="L34" s="226">
        <v>139.67942246281459</v>
      </c>
      <c r="M34" s="226">
        <v>142.29753532948058</v>
      </c>
      <c r="N34" s="226">
        <v>145.08926331434429</v>
      </c>
      <c r="O34" s="226">
        <v>147.91816301796533</v>
      </c>
      <c r="P34" s="226">
        <v>150.76394783142544</v>
      </c>
      <c r="Q34" s="226">
        <v>153.76034924761498</v>
      </c>
      <c r="R34" s="226">
        <v>156.90560916374054</v>
      </c>
      <c r="S34" s="226">
        <v>160.11131880283881</v>
      </c>
      <c r="T34" s="226">
        <v>163.50645701727083</v>
      </c>
      <c r="U34" s="226">
        <v>167.02012892711141</v>
      </c>
      <c r="V34" s="226">
        <v>170.67575487201788</v>
      </c>
      <c r="W34" s="226">
        <v>174.548152159202</v>
      </c>
      <c r="X34" s="226">
        <v>178.50430692126352</v>
      </c>
      <c r="Y34" s="226">
        <v>182.6197913018278</v>
      </c>
      <c r="Z34" s="226">
        <v>186.83163052481248</v>
      </c>
      <c r="AA34" s="226">
        <v>191.22119000788513</v>
      </c>
    </row>
    <row r="35" spans="1:27">
      <c r="A35" s="157" t="s">
        <v>354</v>
      </c>
      <c r="B35" s="226"/>
      <c r="C35" s="226">
        <v>118.39007175426582</v>
      </c>
      <c r="D35" s="226">
        <v>120.95332520448943</v>
      </c>
      <c r="E35" s="226">
        <v>123.32628992179797</v>
      </c>
      <c r="F35" s="226">
        <v>125.73418590060636</v>
      </c>
      <c r="G35" s="226">
        <v>127.95312388299101</v>
      </c>
      <c r="H35" s="226">
        <v>130.16368935164533</v>
      </c>
      <c r="I35" s="226">
        <v>132.50473826147498</v>
      </c>
      <c r="J35" s="226">
        <v>134.84054205722836</v>
      </c>
      <c r="K35" s="226">
        <v>137.38702710563462</v>
      </c>
      <c r="L35" s="226">
        <v>139.91380152407089</v>
      </c>
      <c r="M35" s="226">
        <v>142.45428476476209</v>
      </c>
      <c r="N35" s="226">
        <v>144.89906108569491</v>
      </c>
      <c r="O35" s="226">
        <v>147.29296117289735</v>
      </c>
      <c r="P35" s="226">
        <v>149.72649533480467</v>
      </c>
      <c r="Q35" s="226">
        <v>152.29654499227931</v>
      </c>
      <c r="R35" s="226">
        <v>155.12203867741079</v>
      </c>
      <c r="S35" s="226">
        <v>158.104624234413</v>
      </c>
      <c r="T35" s="226">
        <v>161.32805509625442</v>
      </c>
      <c r="U35" s="226">
        <v>164.68008585572215</v>
      </c>
      <c r="V35" s="226">
        <v>168.18102012785337</v>
      </c>
      <c r="W35" s="226">
        <v>171.86132346993162</v>
      </c>
      <c r="X35" s="226">
        <v>175.58812516044372</v>
      </c>
      <c r="Y35" s="226">
        <v>179.43372372596687</v>
      </c>
      <c r="Z35" s="226">
        <v>183.36859267385148</v>
      </c>
      <c r="AA35" s="226">
        <v>187.5904481526839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012C-4DC5-4BBC-B537-3344A45232EB}">
  <dimension ref="A1:AZ18"/>
  <sheetViews>
    <sheetView zoomScale="115" workbookViewId="0">
      <selection activeCell="D2" sqref="D2"/>
    </sheetView>
  </sheetViews>
  <sheetFormatPr baseColWidth="10" defaultRowHeight="14.25"/>
  <cols>
    <col min="1" max="1" width="14.875" style="157" bestFit="1" customWidth="1"/>
    <col min="2" max="16384" width="11" style="157"/>
  </cols>
  <sheetData>
    <row r="1" spans="1:52">
      <c r="B1" s="157" t="s">
        <v>355</v>
      </c>
      <c r="C1" s="157" t="s">
        <v>356</v>
      </c>
      <c r="D1" s="157" t="s">
        <v>357</v>
      </c>
      <c r="E1" s="157" t="s">
        <v>358</v>
      </c>
      <c r="F1" s="157" t="s">
        <v>359</v>
      </c>
      <c r="G1" s="157" t="s">
        <v>360</v>
      </c>
      <c r="H1" s="157" t="s">
        <v>361</v>
      </c>
      <c r="I1" s="157" t="s">
        <v>362</v>
      </c>
      <c r="J1" s="157" t="s">
        <v>363</v>
      </c>
      <c r="K1" s="157" t="s">
        <v>364</v>
      </c>
      <c r="L1" s="157" t="s">
        <v>365</v>
      </c>
      <c r="M1" s="157" t="s">
        <v>366</v>
      </c>
      <c r="N1" s="157" t="s">
        <v>367</v>
      </c>
      <c r="O1" s="157" t="s">
        <v>368</v>
      </c>
      <c r="P1" s="157" t="s">
        <v>369</v>
      </c>
      <c r="Q1" s="157" t="s">
        <v>249</v>
      </c>
      <c r="R1" s="157" t="s">
        <v>250</v>
      </c>
      <c r="S1" s="157" t="s">
        <v>251</v>
      </c>
      <c r="T1" s="157" t="s">
        <v>252</v>
      </c>
      <c r="U1" s="157" t="s">
        <v>253</v>
      </c>
      <c r="V1" s="157" t="s">
        <v>254</v>
      </c>
      <c r="W1" s="157" t="s">
        <v>255</v>
      </c>
      <c r="X1" s="157" t="s">
        <v>256</v>
      </c>
      <c r="Y1" s="157" t="s">
        <v>258</v>
      </c>
      <c r="Z1" s="157">
        <v>2024</v>
      </c>
      <c r="AA1" s="157">
        <v>2025</v>
      </c>
      <c r="AB1" s="157">
        <v>2026</v>
      </c>
      <c r="AC1" s="157">
        <v>2027</v>
      </c>
      <c r="AD1" s="157">
        <v>2028</v>
      </c>
      <c r="AE1" s="157">
        <v>2029</v>
      </c>
      <c r="AF1" s="157">
        <v>2030</v>
      </c>
      <c r="AG1" s="157">
        <v>2031</v>
      </c>
      <c r="AH1" s="157">
        <v>2032</v>
      </c>
      <c r="AI1" s="157">
        <v>2033</v>
      </c>
      <c r="AJ1" s="157">
        <v>2034</v>
      </c>
      <c r="AK1" s="157">
        <v>2035</v>
      </c>
      <c r="AL1" s="157">
        <v>2036</v>
      </c>
      <c r="AM1" s="157">
        <v>2037</v>
      </c>
      <c r="AN1" s="157">
        <v>2038</v>
      </c>
      <c r="AO1" s="157">
        <v>2039</v>
      </c>
      <c r="AP1" s="157">
        <v>2040</v>
      </c>
      <c r="AQ1" s="157">
        <v>2041</v>
      </c>
      <c r="AR1" s="157">
        <v>2042</v>
      </c>
      <c r="AS1" s="157">
        <v>2043</v>
      </c>
      <c r="AT1" s="157">
        <v>2044</v>
      </c>
      <c r="AU1" s="157">
        <v>2045</v>
      </c>
      <c r="AV1" s="157">
        <v>2046</v>
      </c>
      <c r="AW1" s="157">
        <v>2047</v>
      </c>
      <c r="AX1" s="157">
        <v>2048</v>
      </c>
      <c r="AY1" s="157">
        <v>2049</v>
      </c>
      <c r="AZ1" s="157">
        <v>2050</v>
      </c>
    </row>
    <row r="2" spans="1:52">
      <c r="A2" s="226" t="s">
        <v>393</v>
      </c>
      <c r="B2" s="226">
        <v>59.7</v>
      </c>
      <c r="C2" s="226">
        <v>59.3</v>
      </c>
      <c r="D2" s="226">
        <v>61.3</v>
      </c>
      <c r="E2" s="226">
        <v>65.400000000000006</v>
      </c>
      <c r="F2" s="226">
        <v>66.900000000000006</v>
      </c>
      <c r="G2" s="226">
        <v>68.2</v>
      </c>
      <c r="H2" s="226">
        <v>65.400000000000006</v>
      </c>
      <c r="I2" s="226">
        <v>65.5</v>
      </c>
      <c r="J2" s="226">
        <v>69.8</v>
      </c>
      <c r="K2" s="226">
        <v>84.1</v>
      </c>
      <c r="L2" s="226">
        <v>86.3</v>
      </c>
      <c r="M2" s="226">
        <v>88.7</v>
      </c>
      <c r="N2" s="226">
        <v>91.7</v>
      </c>
      <c r="O2" s="226">
        <v>94.6</v>
      </c>
      <c r="P2" s="226">
        <v>96.2</v>
      </c>
      <c r="Q2" s="226">
        <v>97</v>
      </c>
      <c r="R2" s="226">
        <v>98.2</v>
      </c>
      <c r="S2" s="226">
        <v>98.8</v>
      </c>
      <c r="T2" s="226">
        <v>98.5</v>
      </c>
      <c r="U2" s="226">
        <v>98.2</v>
      </c>
      <c r="V2" s="226">
        <v>114.9</v>
      </c>
      <c r="W2" s="226">
        <v>112.8</v>
      </c>
      <c r="X2" s="226">
        <v>111.4</v>
      </c>
      <c r="Y2" s="226">
        <v>109.5</v>
      </c>
      <c r="Z2" s="226">
        <v>112.6</v>
      </c>
      <c r="AA2" s="226">
        <v>115.7</v>
      </c>
      <c r="AB2" s="226">
        <v>118.39007175426582</v>
      </c>
      <c r="AC2" s="226">
        <v>120.95332520448943</v>
      </c>
      <c r="AD2" s="226">
        <v>123.32628992179797</v>
      </c>
      <c r="AE2" s="226">
        <v>125.73418590060636</v>
      </c>
      <c r="AF2" s="226">
        <v>127.95312388299101</v>
      </c>
      <c r="AG2" s="226">
        <v>130.16368935164533</v>
      </c>
      <c r="AH2" s="226">
        <v>132.50473826147498</v>
      </c>
      <c r="AI2" s="226">
        <v>134.84054205722836</v>
      </c>
      <c r="AJ2" s="226">
        <v>137.38702710563462</v>
      </c>
      <c r="AK2" s="226">
        <v>139.91380152407089</v>
      </c>
      <c r="AL2" s="226">
        <v>142.45428476476209</v>
      </c>
      <c r="AM2" s="226">
        <v>144.89906108569491</v>
      </c>
      <c r="AN2" s="226">
        <v>147.29296117289735</v>
      </c>
      <c r="AO2" s="226">
        <v>149.72649533480467</v>
      </c>
      <c r="AP2" s="226">
        <v>152.29654499227931</v>
      </c>
      <c r="AQ2" s="226">
        <v>155.12203867741079</v>
      </c>
      <c r="AR2" s="226">
        <v>158.104624234413</v>
      </c>
      <c r="AS2" s="226">
        <v>161.32805509625442</v>
      </c>
      <c r="AT2" s="226">
        <v>164.68008585572215</v>
      </c>
      <c r="AU2" s="226">
        <v>168.18102012785337</v>
      </c>
      <c r="AV2" s="226">
        <v>171.86132346993162</v>
      </c>
      <c r="AW2" s="226">
        <v>175.58812516044372</v>
      </c>
      <c r="AX2" s="226">
        <v>179.43372372596687</v>
      </c>
      <c r="AY2" s="226">
        <v>183.36859267385148</v>
      </c>
      <c r="AZ2" s="226">
        <v>187.5904481526839</v>
      </c>
    </row>
    <row r="3" spans="1:52">
      <c r="A3" s="226" t="s">
        <v>394</v>
      </c>
      <c r="B3" s="226">
        <v>59.7</v>
      </c>
      <c r="C3" s="226">
        <v>59.3</v>
      </c>
      <c r="D3" s="226">
        <v>61.3</v>
      </c>
      <c r="E3" s="226">
        <v>65.400000000000006</v>
      </c>
      <c r="F3" s="226">
        <v>66.900000000000006</v>
      </c>
      <c r="G3" s="226">
        <v>68.2</v>
      </c>
      <c r="H3" s="226">
        <v>65.400000000000006</v>
      </c>
      <c r="I3" s="226">
        <v>65.5</v>
      </c>
      <c r="J3" s="226">
        <v>69.8</v>
      </c>
      <c r="K3" s="226">
        <v>84.1</v>
      </c>
      <c r="L3" s="226">
        <v>86.3</v>
      </c>
      <c r="M3" s="226">
        <v>88.7</v>
      </c>
      <c r="N3" s="226">
        <v>91.7</v>
      </c>
      <c r="O3" s="226">
        <v>94.6</v>
      </c>
      <c r="P3" s="226">
        <v>96.2</v>
      </c>
      <c r="Q3" s="226">
        <v>97</v>
      </c>
      <c r="R3" s="226">
        <v>98.2</v>
      </c>
      <c r="S3" s="226">
        <v>98.8</v>
      </c>
      <c r="T3" s="226">
        <v>98.5</v>
      </c>
      <c r="U3" s="226">
        <v>98.2</v>
      </c>
      <c r="V3" s="226">
        <v>114.9</v>
      </c>
      <c r="W3" s="226">
        <v>112.8</v>
      </c>
      <c r="X3" s="226">
        <v>111.4</v>
      </c>
      <c r="Y3" s="226">
        <v>109.5</v>
      </c>
      <c r="Z3" s="226">
        <v>112.6</v>
      </c>
      <c r="AA3" s="226">
        <v>115.7</v>
      </c>
      <c r="AB3" s="226">
        <v>118.39007134664041</v>
      </c>
      <c r="AC3" s="226">
        <v>121.01740165680006</v>
      </c>
      <c r="AD3" s="226">
        <v>123.51353856354103</v>
      </c>
      <c r="AE3" s="226">
        <v>126.09998453859588</v>
      </c>
      <c r="AF3" s="226">
        <v>128.87297922377218</v>
      </c>
      <c r="AG3" s="226">
        <v>131.79460293053523</v>
      </c>
      <c r="AH3" s="226">
        <v>134.98035503639883</v>
      </c>
      <c r="AI3" s="226">
        <v>138.31150840894981</v>
      </c>
      <c r="AJ3" s="226">
        <v>141.99702650011369</v>
      </c>
      <c r="AK3" s="226">
        <v>145.86704672973568</v>
      </c>
      <c r="AL3" s="226">
        <v>149.96439549528014</v>
      </c>
      <c r="AM3" s="226">
        <v>154.19935181760644</v>
      </c>
      <c r="AN3" s="226">
        <v>158.61989885378915</v>
      </c>
      <c r="AO3" s="226">
        <v>163.36172591104261</v>
      </c>
      <c r="AP3" s="226">
        <v>168.44706190024544</v>
      </c>
      <c r="AQ3" s="226">
        <v>173.58045806974306</v>
      </c>
      <c r="AR3" s="226">
        <v>178.97914858085397</v>
      </c>
      <c r="AS3" s="226">
        <v>184.7116329930642</v>
      </c>
      <c r="AT3" s="226">
        <v>190.67739206154303</v>
      </c>
      <c r="AU3" s="226">
        <v>196.90835229447535</v>
      </c>
      <c r="AV3" s="226">
        <v>203.38821406866381</v>
      </c>
      <c r="AW3" s="226">
        <v>209.98105251860463</v>
      </c>
      <c r="AX3" s="226">
        <v>216.77608510238838</v>
      </c>
      <c r="AY3" s="226">
        <v>223.71873931926478</v>
      </c>
      <c r="AZ3" s="226">
        <v>231.04685357580891</v>
      </c>
    </row>
    <row r="4" spans="1:52">
      <c r="A4" s="226" t="s">
        <v>395</v>
      </c>
      <c r="B4" s="226">
        <v>59.7</v>
      </c>
      <c r="C4" s="226">
        <v>59.3</v>
      </c>
      <c r="D4" s="226">
        <v>61.3</v>
      </c>
      <c r="E4" s="226">
        <v>65.400000000000006</v>
      </c>
      <c r="F4" s="226">
        <v>66.900000000000006</v>
      </c>
      <c r="G4" s="226">
        <v>68.2</v>
      </c>
      <c r="H4" s="226">
        <v>65.400000000000006</v>
      </c>
      <c r="I4" s="226">
        <v>65.5</v>
      </c>
      <c r="J4" s="226">
        <v>69.8</v>
      </c>
      <c r="K4" s="226">
        <v>84.1</v>
      </c>
      <c r="L4" s="226">
        <v>86.3</v>
      </c>
      <c r="M4" s="226">
        <v>88.7</v>
      </c>
      <c r="N4" s="226">
        <v>91.7</v>
      </c>
      <c r="O4" s="226">
        <v>94.6</v>
      </c>
      <c r="P4" s="226">
        <v>96.2</v>
      </c>
      <c r="Q4" s="226">
        <v>97</v>
      </c>
      <c r="R4" s="226">
        <v>98.2</v>
      </c>
      <c r="S4" s="226">
        <v>98.8</v>
      </c>
      <c r="T4" s="226">
        <v>98.5</v>
      </c>
      <c r="U4" s="226">
        <v>98.2</v>
      </c>
      <c r="V4" s="226">
        <v>114.9</v>
      </c>
      <c r="W4" s="226">
        <v>112.8</v>
      </c>
      <c r="X4" s="226">
        <v>111.4</v>
      </c>
      <c r="Y4" s="226">
        <v>109.5</v>
      </c>
      <c r="Z4" s="226">
        <v>112.6</v>
      </c>
      <c r="AA4" s="226">
        <v>115.7</v>
      </c>
      <c r="AB4" s="226">
        <v>118.39007256951659</v>
      </c>
      <c r="AC4" s="226">
        <v>120.88924950207441</v>
      </c>
      <c r="AD4" s="226">
        <v>123.13917315184626</v>
      </c>
      <c r="AE4" s="226">
        <v>125.36877034750931</v>
      </c>
      <c r="AF4" s="226">
        <v>127.13415652418567</v>
      </c>
      <c r="AG4" s="226">
        <v>128.76687765033233</v>
      </c>
      <c r="AH4" s="226">
        <v>130.414986288215</v>
      </c>
      <c r="AI4" s="226">
        <v>131.96019594199936</v>
      </c>
      <c r="AJ4" s="226">
        <v>133.58703570092837</v>
      </c>
      <c r="AK4" s="226">
        <v>135.04925855789904</v>
      </c>
      <c r="AL4" s="226">
        <v>136.36392495225428</v>
      </c>
      <c r="AM4" s="226">
        <v>137.43412387633597</v>
      </c>
      <c r="AN4" s="226">
        <v>138.31336141278996</v>
      </c>
      <c r="AO4" s="226">
        <v>139.08586603247281</v>
      </c>
      <c r="AP4" s="226">
        <v>139.83571835290437</v>
      </c>
      <c r="AQ4" s="226">
        <v>140.96183841290431</v>
      </c>
      <c r="AR4" s="226">
        <v>142.18251424312521</v>
      </c>
      <c r="AS4" s="226">
        <v>143.56347712317123</v>
      </c>
      <c r="AT4" s="226">
        <v>145.02134189839373</v>
      </c>
      <c r="AU4" s="226">
        <v>146.5447682683905</v>
      </c>
      <c r="AV4" s="226">
        <v>148.21882053691863</v>
      </c>
      <c r="AW4" s="226">
        <v>149.93998726802897</v>
      </c>
      <c r="AX4" s="226">
        <v>151.7638735259732</v>
      </c>
      <c r="AY4" s="226">
        <v>153.6641717640104</v>
      </c>
      <c r="AZ4" s="226">
        <v>155.83971193568041</v>
      </c>
    </row>
    <row r="5" spans="1:52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</row>
    <row r="6" spans="1:52">
      <c r="A6" s="226" t="s">
        <v>396</v>
      </c>
      <c r="B6" s="226">
        <f>B3-B4</f>
        <v>0</v>
      </c>
      <c r="C6" s="226">
        <f t="shared" ref="C6:AZ6" si="0">C3-C4</f>
        <v>0</v>
      </c>
      <c r="D6" s="226">
        <f t="shared" si="0"/>
        <v>0</v>
      </c>
      <c r="E6" s="226">
        <f t="shared" si="0"/>
        <v>0</v>
      </c>
      <c r="F6" s="226">
        <f t="shared" si="0"/>
        <v>0</v>
      </c>
      <c r="G6" s="226">
        <f t="shared" si="0"/>
        <v>0</v>
      </c>
      <c r="H6" s="226">
        <f t="shared" si="0"/>
        <v>0</v>
      </c>
      <c r="I6" s="226">
        <f t="shared" si="0"/>
        <v>0</v>
      </c>
      <c r="J6" s="226">
        <f t="shared" si="0"/>
        <v>0</v>
      </c>
      <c r="K6" s="226">
        <f t="shared" si="0"/>
        <v>0</v>
      </c>
      <c r="L6" s="226">
        <f t="shared" si="0"/>
        <v>0</v>
      </c>
      <c r="M6" s="226">
        <f t="shared" si="0"/>
        <v>0</v>
      </c>
      <c r="N6" s="226">
        <f t="shared" si="0"/>
        <v>0</v>
      </c>
      <c r="O6" s="226">
        <f t="shared" si="0"/>
        <v>0</v>
      </c>
      <c r="P6" s="226">
        <f t="shared" si="0"/>
        <v>0</v>
      </c>
      <c r="Q6" s="226">
        <f t="shared" si="0"/>
        <v>0</v>
      </c>
      <c r="R6" s="226">
        <f t="shared" si="0"/>
        <v>0</v>
      </c>
      <c r="S6" s="226">
        <f t="shared" si="0"/>
        <v>0</v>
      </c>
      <c r="T6" s="226">
        <f t="shared" si="0"/>
        <v>0</v>
      </c>
      <c r="U6" s="226">
        <f t="shared" si="0"/>
        <v>0</v>
      </c>
      <c r="V6" s="226">
        <f t="shared" si="0"/>
        <v>0</v>
      </c>
      <c r="W6" s="226">
        <f t="shared" si="0"/>
        <v>0</v>
      </c>
      <c r="X6" s="226">
        <f t="shared" si="0"/>
        <v>0</v>
      </c>
      <c r="Y6" s="226">
        <f t="shared" si="0"/>
        <v>0</v>
      </c>
      <c r="Z6" s="226">
        <f t="shared" si="0"/>
        <v>0</v>
      </c>
      <c r="AA6" s="226">
        <f t="shared" si="0"/>
        <v>0</v>
      </c>
      <c r="AB6" s="226">
        <f t="shared" si="0"/>
        <v>-1.2228761789856435E-6</v>
      </c>
      <c r="AC6" s="226">
        <f t="shared" si="0"/>
        <v>0.12815215472565455</v>
      </c>
      <c r="AD6" s="226">
        <f t="shared" si="0"/>
        <v>0.37436541169476811</v>
      </c>
      <c r="AE6" s="226">
        <f t="shared" si="0"/>
        <v>0.73121419108656482</v>
      </c>
      <c r="AF6" s="226">
        <f t="shared" si="0"/>
        <v>1.7388226995865068</v>
      </c>
      <c r="AG6" s="226">
        <f t="shared" si="0"/>
        <v>3.0277252802029011</v>
      </c>
      <c r="AH6" s="226">
        <f t="shared" si="0"/>
        <v>4.565368748183829</v>
      </c>
      <c r="AI6" s="226">
        <f t="shared" si="0"/>
        <v>6.3513124669504464</v>
      </c>
      <c r="AJ6" s="226">
        <f t="shared" si="0"/>
        <v>8.4099907991853229</v>
      </c>
      <c r="AK6" s="226">
        <f t="shared" si="0"/>
        <v>10.817788171836639</v>
      </c>
      <c r="AL6" s="226">
        <f t="shared" si="0"/>
        <v>13.600470543025864</v>
      </c>
      <c r="AM6" s="226">
        <f t="shared" si="0"/>
        <v>16.765227941270467</v>
      </c>
      <c r="AN6" s="226">
        <f t="shared" si="0"/>
        <v>20.306537440999193</v>
      </c>
      <c r="AO6" s="226">
        <f t="shared" si="0"/>
        <v>24.275859878569804</v>
      </c>
      <c r="AP6" s="226">
        <f t="shared" si="0"/>
        <v>28.611343547341079</v>
      </c>
      <c r="AQ6" s="226">
        <f t="shared" si="0"/>
        <v>32.618619656838746</v>
      </c>
      <c r="AR6" s="226">
        <f t="shared" si="0"/>
        <v>36.796634337728761</v>
      </c>
      <c r="AS6" s="226">
        <f t="shared" si="0"/>
        <v>41.148155869892975</v>
      </c>
      <c r="AT6" s="226">
        <f t="shared" si="0"/>
        <v>45.656050163149303</v>
      </c>
      <c r="AU6" s="226">
        <f t="shared" si="0"/>
        <v>50.363584026084851</v>
      </c>
      <c r="AV6" s="226">
        <f t="shared" si="0"/>
        <v>55.169393531745186</v>
      </c>
      <c r="AW6" s="226">
        <f t="shared" si="0"/>
        <v>60.041065250575656</v>
      </c>
      <c r="AX6" s="226">
        <f t="shared" si="0"/>
        <v>65.012211576415183</v>
      </c>
      <c r="AY6" s="226">
        <f t="shared" si="0"/>
        <v>70.05456755525438</v>
      </c>
      <c r="AZ6" s="226">
        <f t="shared" si="0"/>
        <v>75.207141640128498</v>
      </c>
    </row>
    <row r="7" spans="1:52">
      <c r="A7" s="226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</row>
    <row r="8" spans="1:52">
      <c r="A8" s="226"/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</row>
    <row r="9" spans="1:52">
      <c r="A9" s="22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</row>
    <row r="10" spans="1:52">
      <c r="A10" s="226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</row>
    <row r="11" spans="1:52">
      <c r="A11" s="226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</row>
    <row r="12" spans="1:52">
      <c r="A12" s="226"/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</row>
    <row r="13" spans="1:52" s="226" customFormat="1"/>
    <row r="14" spans="1:52" s="226" customFormat="1"/>
    <row r="15" spans="1:52" s="226" customFormat="1"/>
    <row r="16" spans="1:52" s="226" customFormat="1"/>
    <row r="17" s="226" customFormat="1"/>
    <row r="18" s="226" customFormat="1"/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FD85-9DAF-4E37-9312-5F799A4194F7}">
  <dimension ref="A1:AA24"/>
  <sheetViews>
    <sheetView workbookViewId="0">
      <selection activeCell="A2" sqref="A2"/>
    </sheetView>
  </sheetViews>
  <sheetFormatPr baseColWidth="10" defaultRowHeight="14.25"/>
  <cols>
    <col min="1" max="1" width="24.125" style="157" bestFit="1" customWidth="1"/>
    <col min="2" max="16384" width="11" style="157"/>
  </cols>
  <sheetData>
    <row r="1" spans="1:27">
      <c r="A1" s="157" t="s">
        <v>398</v>
      </c>
      <c r="B1" s="157">
        <v>2025</v>
      </c>
      <c r="C1" s="157">
        <v>2026</v>
      </c>
      <c r="D1" s="157">
        <v>2027</v>
      </c>
      <c r="E1" s="157">
        <v>2028</v>
      </c>
      <c r="F1" s="157">
        <v>2029</v>
      </c>
      <c r="G1" s="157">
        <v>2030</v>
      </c>
      <c r="H1" s="157">
        <v>2031</v>
      </c>
      <c r="I1" s="157">
        <v>2032</v>
      </c>
      <c r="J1" s="157">
        <v>2033</v>
      </c>
      <c r="K1" s="157">
        <v>2034</v>
      </c>
      <c r="L1" s="157">
        <v>2035</v>
      </c>
      <c r="M1" s="157">
        <v>2036</v>
      </c>
      <c r="N1" s="157">
        <v>2037</v>
      </c>
      <c r="O1" s="157">
        <v>2038</v>
      </c>
      <c r="P1" s="157">
        <v>2039</v>
      </c>
      <c r="Q1" s="157">
        <v>2040</v>
      </c>
      <c r="R1" s="157">
        <v>2041</v>
      </c>
      <c r="S1" s="157">
        <v>2042</v>
      </c>
      <c r="T1" s="157">
        <v>2043</v>
      </c>
      <c r="U1" s="157">
        <v>2044</v>
      </c>
      <c r="V1" s="157">
        <v>2045</v>
      </c>
      <c r="W1" s="157">
        <v>2046</v>
      </c>
      <c r="X1" s="157">
        <v>2047</v>
      </c>
      <c r="Y1" s="157">
        <v>2048</v>
      </c>
      <c r="Z1" s="157">
        <v>2049</v>
      </c>
      <c r="AA1" s="157">
        <v>2050</v>
      </c>
    </row>
    <row r="2" spans="1:27">
      <c r="A2" s="157" t="s">
        <v>377</v>
      </c>
      <c r="D2" s="158">
        <v>0.87849363446244677</v>
      </c>
      <c r="E2" s="157">
        <v>0.87849363446244677</v>
      </c>
      <c r="F2" s="157">
        <v>0.87849363446244677</v>
      </c>
      <c r="G2" s="157">
        <v>0.87849363446244677</v>
      </c>
      <c r="H2" s="157">
        <v>0.87849363446244677</v>
      </c>
    </row>
    <row r="3" spans="1:27">
      <c r="A3" s="157" t="s">
        <v>376</v>
      </c>
      <c r="B3" s="157">
        <v>-2.9027526064373248</v>
      </c>
      <c r="C3" s="157">
        <v>-2.4610794163542309</v>
      </c>
      <c r="D3" s="157">
        <v>-2.9181340153862205</v>
      </c>
      <c r="E3" s="157">
        <v>-2.8745943495583028</v>
      </c>
      <c r="F3" s="157">
        <v>-2.6981937124865265</v>
      </c>
      <c r="G3" s="157">
        <v>-2.555272095875663</v>
      </c>
      <c r="H3" s="157">
        <v>-2.3301947296959513</v>
      </c>
      <c r="I3" s="157">
        <v>-2.2175114491724139</v>
      </c>
      <c r="J3" s="157">
        <v>-2.1354136920674804</v>
      </c>
      <c r="K3" s="157">
        <v>-2.1742973376267423</v>
      </c>
      <c r="L3" s="157">
        <v>-2.2164307380706445</v>
      </c>
      <c r="M3" s="157">
        <v>-2.2817425102005133</v>
      </c>
      <c r="N3" s="157">
        <v>-2.2950967675525922</v>
      </c>
      <c r="O3" s="157">
        <v>-2.2611323303670501</v>
      </c>
      <c r="P3" s="157">
        <v>-2.2156260869361466</v>
      </c>
      <c r="Q3" s="157">
        <v>-2.1839200586424994</v>
      </c>
      <c r="R3" s="157">
        <v>-2.1733890332582462</v>
      </c>
      <c r="S3" s="157">
        <v>-2.1874018185682216</v>
      </c>
      <c r="T3" s="157">
        <v>-2.2639261950372491</v>
      </c>
      <c r="U3" s="157">
        <v>-2.3407615215938788</v>
      </c>
      <c r="V3" s="157">
        <v>-2.4274236671367069</v>
      </c>
      <c r="W3" s="157">
        <v>-2.5274845985508296</v>
      </c>
      <c r="X3" s="157">
        <v>-2.6031402264113677</v>
      </c>
      <c r="Y3" s="157">
        <v>-2.6936495995506862</v>
      </c>
      <c r="Z3" s="157">
        <v>-2.7741879247600538</v>
      </c>
      <c r="AA3" s="157">
        <v>-2.8516925496078276</v>
      </c>
    </row>
    <row r="4" spans="1:27">
      <c r="A4" s="157" t="s">
        <v>375</v>
      </c>
      <c r="B4" s="157">
        <v>-5.0999999999999996</v>
      </c>
      <c r="C4" s="157">
        <v>-4.9973276923496002</v>
      </c>
      <c r="D4" s="157">
        <v>-5.6143602145429776</v>
      </c>
      <c r="E4" s="157">
        <v>-5.7590921298183</v>
      </c>
      <c r="F4" s="157">
        <v>-5.7531891152700139</v>
      </c>
      <c r="G4" s="157">
        <v>-5.7843701180849729</v>
      </c>
      <c r="H4" s="157">
        <v>-5.7123602787001646</v>
      </c>
      <c r="I4" s="157">
        <v>-5.726703078019626</v>
      </c>
      <c r="J4" s="157">
        <v>-5.763855709029265</v>
      </c>
      <c r="K4" s="157">
        <v>-5.9059799232818939</v>
      </c>
      <c r="L4" s="157">
        <v>-6.0603131930989926</v>
      </c>
      <c r="M4" s="157">
        <v>-6.2460344387094562</v>
      </c>
      <c r="N4" s="157">
        <v>-6.3940895988961435</v>
      </c>
      <c r="O4" s="157">
        <v>-6.4992592129701698</v>
      </c>
      <c r="P4" s="157">
        <v>-6.5866012181802143</v>
      </c>
      <c r="Q4" s="157">
        <v>-6.6734707592286409</v>
      </c>
      <c r="R4" s="157">
        <v>-6.7586378824580695</v>
      </c>
      <c r="S4" s="157">
        <v>-6.8569233239649083</v>
      </c>
      <c r="T4" s="157">
        <v>-7.0049107881004407</v>
      </c>
      <c r="U4" s="157">
        <v>-7.1522443469353627</v>
      </c>
      <c r="V4" s="157">
        <v>-7.3074544346557193</v>
      </c>
      <c r="W4" s="157">
        <v>-7.4727811730602403</v>
      </c>
      <c r="X4" s="157">
        <v>-7.6206245236915358</v>
      </c>
      <c r="Y4" s="157">
        <v>-7.7844035192854637</v>
      </c>
      <c r="Z4" s="157">
        <v>-7.9415381929598059</v>
      </c>
      <c r="AA4" s="157">
        <v>-8.0802390585064998</v>
      </c>
    </row>
    <row r="5" spans="1:27">
      <c r="A5" s="157" t="s">
        <v>374</v>
      </c>
      <c r="B5" s="157">
        <v>-2.9023562246911894</v>
      </c>
      <c r="C5" s="157">
        <v>-2.4610794163542309</v>
      </c>
      <c r="D5" s="157">
        <v>-2.0923982167575588</v>
      </c>
      <c r="E5" s="157">
        <v>-1.2849231610810179</v>
      </c>
      <c r="F5" s="157">
        <v>-0.293302509291955</v>
      </c>
      <c r="G5" s="157">
        <v>0.6893045436838392</v>
      </c>
      <c r="H5" s="157">
        <v>1.7999999999999972</v>
      </c>
      <c r="I5" s="157">
        <v>1.9898792412355988</v>
      </c>
      <c r="J5" s="157">
        <v>2.1760110146244145</v>
      </c>
      <c r="K5" s="157">
        <v>2.2064515075008444</v>
      </c>
      <c r="L5" s="157">
        <v>2.2322133561200346</v>
      </c>
      <c r="M5" s="157">
        <v>2.2073116789862652</v>
      </c>
      <c r="N5" s="157">
        <v>2.1578609843632108</v>
      </c>
      <c r="O5" s="157">
        <v>2.134189507575023</v>
      </c>
      <c r="P5" s="157">
        <v>2.130752391848759</v>
      </c>
      <c r="Q5" s="157">
        <v>2.1136330641185097</v>
      </c>
      <c r="R5" s="157">
        <v>2.1037647069654213</v>
      </c>
      <c r="S5" s="157">
        <v>2.0905737317254633</v>
      </c>
      <c r="T5" s="157">
        <v>2.0320718188317812</v>
      </c>
      <c r="U5" s="157">
        <v>1.9650187598407598</v>
      </c>
      <c r="V5" s="157">
        <v>1.8881811990738768</v>
      </c>
      <c r="W5" s="157">
        <v>1.7955663297304483</v>
      </c>
      <c r="X5" s="157">
        <v>1.7062816499745992</v>
      </c>
      <c r="Y5" s="157">
        <v>1.5922126635154896</v>
      </c>
      <c r="Z5" s="157">
        <v>1.4760081863113754</v>
      </c>
      <c r="AA5" s="157">
        <v>1.3826282711496987</v>
      </c>
    </row>
    <row r="6" spans="1:27">
      <c r="A6" s="157" t="s">
        <v>373</v>
      </c>
      <c r="B6" s="157">
        <v>-5.0999999999999996</v>
      </c>
      <c r="C6" s="157">
        <v>-4.9973276923496082</v>
      </c>
      <c r="D6" s="157">
        <v>-4.7701520172167378</v>
      </c>
      <c r="E6" s="157">
        <v>-4.1332270475950752</v>
      </c>
      <c r="F6" s="157">
        <v>-3.2832181043095745</v>
      </c>
      <c r="G6" s="157">
        <v>-2.432103209373615</v>
      </c>
      <c r="H6" s="157">
        <v>-1.4148189210961584</v>
      </c>
      <c r="I6" s="157">
        <v>-1.2698991034450517</v>
      </c>
      <c r="J6" s="157">
        <v>-1.1085771858106721</v>
      </c>
      <c r="K6" s="157">
        <v>-1.0645539906556736</v>
      </c>
      <c r="L6" s="157">
        <v>-1.0191334172901407</v>
      </c>
      <c r="M6" s="157">
        <v>-1.0120123092994102</v>
      </c>
      <c r="N6" s="157">
        <v>-1.0212130301800426</v>
      </c>
      <c r="O6" s="157">
        <v>-1.0053085775728783</v>
      </c>
      <c r="P6" s="157">
        <v>-0.96912198723123688</v>
      </c>
      <c r="Q6" s="157">
        <v>-0.938619711854769</v>
      </c>
      <c r="R6" s="157">
        <v>-0.8937133753158808</v>
      </c>
      <c r="S6" s="157">
        <v>-0.85073017861363331</v>
      </c>
      <c r="T6" s="157">
        <v>-0.84730517053188859</v>
      </c>
      <c r="U6" s="157">
        <v>-0.85286150031057151</v>
      </c>
      <c r="V6" s="157">
        <v>-0.86832886095053063</v>
      </c>
      <c r="W6" s="157">
        <v>-0.89722004302614811</v>
      </c>
      <c r="X6" s="157">
        <v>-0.92759876119900919</v>
      </c>
      <c r="Y6" s="157">
        <v>-0.98493551867079987</v>
      </c>
      <c r="Z6" s="157">
        <v>-1.0503115815311304</v>
      </c>
      <c r="AA6" s="157">
        <v>-1.0939907660655934</v>
      </c>
    </row>
    <row r="11" spans="1:27">
      <c r="A11" s="157" t="s">
        <v>397</v>
      </c>
      <c r="B11" s="157">
        <v>2025</v>
      </c>
      <c r="C11" s="157">
        <v>2026</v>
      </c>
      <c r="D11" s="157">
        <v>2027</v>
      </c>
      <c r="E11" s="157">
        <v>2028</v>
      </c>
      <c r="F11" s="157">
        <v>2029</v>
      </c>
      <c r="G11" s="157">
        <v>2030</v>
      </c>
      <c r="H11" s="157">
        <v>2031</v>
      </c>
      <c r="I11" s="157">
        <v>2032</v>
      </c>
      <c r="J11" s="157">
        <v>2033</v>
      </c>
      <c r="K11" s="157">
        <v>2034</v>
      </c>
      <c r="L11" s="157">
        <v>2035</v>
      </c>
      <c r="M11" s="157">
        <v>2036</v>
      </c>
      <c r="N11" s="157">
        <v>2037</v>
      </c>
      <c r="O11" s="157">
        <v>2038</v>
      </c>
      <c r="P11" s="157">
        <v>2039</v>
      </c>
      <c r="Q11" s="157">
        <v>2040</v>
      </c>
      <c r="R11" s="157">
        <v>2041</v>
      </c>
      <c r="S11" s="157">
        <v>2042</v>
      </c>
      <c r="T11" s="157">
        <v>2043</v>
      </c>
      <c r="U11" s="157">
        <v>2044</v>
      </c>
      <c r="V11" s="157">
        <v>2045</v>
      </c>
      <c r="W11" s="157">
        <v>2046</v>
      </c>
      <c r="X11" s="157">
        <v>2047</v>
      </c>
      <c r="Y11" s="157">
        <v>2048</v>
      </c>
      <c r="Z11" s="157">
        <v>2049</v>
      </c>
      <c r="AA11" s="157">
        <v>2050</v>
      </c>
    </row>
    <row r="12" spans="1:27">
      <c r="A12" s="157" t="s">
        <v>372</v>
      </c>
      <c r="B12" s="226">
        <v>115.7</v>
      </c>
      <c r="C12" s="226">
        <v>118.39007175426582</v>
      </c>
      <c r="D12" s="226">
        <v>120.95332520448943</v>
      </c>
      <c r="E12" s="226">
        <v>123.32628992179797</v>
      </c>
      <c r="F12" s="226">
        <v>125.73418590060636</v>
      </c>
      <c r="G12" s="226">
        <v>127.95312388299101</v>
      </c>
      <c r="H12" s="226">
        <v>130.16368935164533</v>
      </c>
      <c r="I12" s="226">
        <v>132.50473826147498</v>
      </c>
      <c r="J12" s="226">
        <v>134.84054205722836</v>
      </c>
      <c r="K12" s="226">
        <v>137.38702710563462</v>
      </c>
      <c r="L12" s="226">
        <v>139.91380152407089</v>
      </c>
      <c r="M12" s="226">
        <v>142.45428476476209</v>
      </c>
      <c r="N12" s="226">
        <v>144.89906108569491</v>
      </c>
      <c r="O12" s="226">
        <v>147.29296117289735</v>
      </c>
      <c r="P12" s="226">
        <v>149.72649533480467</v>
      </c>
      <c r="Q12" s="226">
        <v>152.29654499227931</v>
      </c>
      <c r="R12" s="226">
        <v>155.12203867741079</v>
      </c>
      <c r="S12" s="226">
        <v>158.104624234413</v>
      </c>
      <c r="T12" s="226">
        <v>161.32805509625442</v>
      </c>
      <c r="U12" s="226">
        <v>164.68008585572215</v>
      </c>
      <c r="V12" s="226">
        <v>168.18102012785337</v>
      </c>
      <c r="W12" s="226">
        <v>171.86132346993162</v>
      </c>
      <c r="X12" s="226">
        <v>175.58812516044372</v>
      </c>
      <c r="Y12" s="226">
        <v>179.43372372596687</v>
      </c>
      <c r="Z12" s="226">
        <v>183.36859267385148</v>
      </c>
      <c r="AA12" s="226">
        <v>187.5904481526839</v>
      </c>
    </row>
    <row r="13" spans="1:27">
      <c r="A13" s="157" t="s">
        <v>384</v>
      </c>
      <c r="B13" s="226">
        <v>115.7</v>
      </c>
      <c r="C13" s="226">
        <v>118.39007175426582</v>
      </c>
      <c r="D13" s="226">
        <v>120.31284059300383</v>
      </c>
      <c r="E13" s="226">
        <v>121.07804745721617</v>
      </c>
      <c r="F13" s="226">
        <v>120.97182428833726</v>
      </c>
      <c r="G13" s="226">
        <v>119.73967874149562</v>
      </c>
      <c r="H13" s="226">
        <v>117.51611523859403</v>
      </c>
      <c r="I13" s="226">
        <v>115.27143256652246</v>
      </c>
      <c r="J13" s="226">
        <v>112.96568344099975</v>
      </c>
      <c r="K13" s="226">
        <v>110.95546234322346</v>
      </c>
      <c r="L13" s="226">
        <v>108.95453620661752</v>
      </c>
      <c r="M13" s="226">
        <v>107.0849447159254</v>
      </c>
      <c r="N13" s="226">
        <v>105.34634081566816</v>
      </c>
      <c r="O13" s="226">
        <v>103.62646755083679</v>
      </c>
      <c r="P13" s="226">
        <v>101.90489419055785</v>
      </c>
      <c r="Q13" s="226">
        <v>100.27628105157945</v>
      </c>
      <c r="R13" s="226">
        <v>98.731127818996853</v>
      </c>
      <c r="S13" s="226">
        <v>97.209269854442383</v>
      </c>
      <c r="T13" s="226">
        <v>95.805426580244557</v>
      </c>
      <c r="U13" s="226">
        <v>94.476872040960586</v>
      </c>
      <c r="V13" s="226">
        <v>93.239959077642482</v>
      </c>
      <c r="W13" s="226">
        <v>92.141194371245248</v>
      </c>
      <c r="X13" s="226">
        <v>91.105308763704684</v>
      </c>
      <c r="Y13" s="226">
        <v>90.184364679216671</v>
      </c>
      <c r="Z13" s="226">
        <v>89.34806236855681</v>
      </c>
      <c r="AA13" s="226">
        <v>88.625254230161616</v>
      </c>
    </row>
    <row r="14" spans="1:27"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</row>
    <row r="15" spans="1:27"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</row>
    <row r="16" spans="1:27"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</row>
    <row r="20" spans="2:3">
      <c r="B20" s="226"/>
      <c r="C20" s="226"/>
    </row>
    <row r="21" spans="2:3">
      <c r="B21" s="226"/>
      <c r="C21" s="226"/>
    </row>
    <row r="22" spans="2:3">
      <c r="B22" s="226"/>
      <c r="C22" s="226"/>
    </row>
    <row r="23" spans="2:3">
      <c r="B23" s="226"/>
      <c r="C23" s="226"/>
    </row>
    <row r="24" spans="2:3">
      <c r="B24" s="226"/>
      <c r="C24" s="226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4AB9-A4D7-4F5D-A676-43400DA47DA0}">
  <dimension ref="A1:AA74"/>
  <sheetViews>
    <sheetView workbookViewId="0">
      <selection activeCell="A7" sqref="A7"/>
    </sheetView>
  </sheetViews>
  <sheetFormatPr baseColWidth="10" defaultRowHeight="14.25"/>
  <cols>
    <col min="1" max="1" width="16.25" style="157" bestFit="1" customWidth="1"/>
    <col min="2" max="3" width="11" style="157"/>
    <col min="4" max="4" width="10" style="157" customWidth="1"/>
    <col min="5" max="16384" width="11" style="157"/>
  </cols>
  <sheetData>
    <row r="1" spans="1:27">
      <c r="A1" s="157" t="s">
        <v>400</v>
      </c>
    </row>
    <row r="2" spans="1:27">
      <c r="B2" s="157">
        <v>2025</v>
      </c>
      <c r="C2" s="226">
        <v>2026</v>
      </c>
      <c r="D2" s="226">
        <v>2027</v>
      </c>
      <c r="E2" s="226">
        <v>2028</v>
      </c>
      <c r="F2" s="226">
        <v>2029</v>
      </c>
      <c r="G2" s="226">
        <v>2030</v>
      </c>
      <c r="H2" s="226">
        <v>2031</v>
      </c>
      <c r="I2" s="226">
        <v>2032</v>
      </c>
      <c r="J2" s="226">
        <v>2033</v>
      </c>
      <c r="K2" s="226">
        <v>2034</v>
      </c>
      <c r="L2" s="226">
        <v>2035</v>
      </c>
      <c r="M2" s="226">
        <v>2036</v>
      </c>
      <c r="N2" s="226">
        <v>2037</v>
      </c>
      <c r="O2" s="226">
        <v>2038</v>
      </c>
      <c r="P2" s="226">
        <v>2039</v>
      </c>
      <c r="Q2" s="226">
        <v>2040</v>
      </c>
      <c r="R2" s="226">
        <v>2041</v>
      </c>
      <c r="S2" s="226">
        <v>2042</v>
      </c>
      <c r="T2" s="226">
        <v>2043</v>
      </c>
      <c r="U2" s="226">
        <v>2044</v>
      </c>
      <c r="V2" s="226">
        <v>2045</v>
      </c>
      <c r="W2" s="226">
        <v>2046</v>
      </c>
      <c r="X2" s="226">
        <v>2047</v>
      </c>
      <c r="Y2" s="226">
        <v>2048</v>
      </c>
      <c r="Z2" s="226">
        <v>2049</v>
      </c>
      <c r="AA2" s="226">
        <v>2050</v>
      </c>
    </row>
    <row r="3" spans="1:27">
      <c r="A3" s="157" t="s">
        <v>372</v>
      </c>
      <c r="B3" s="225">
        <v>-2.9027526064373248</v>
      </c>
      <c r="C3" s="226">
        <v>-2.4610794163542309</v>
      </c>
      <c r="D3" s="226">
        <v>-2.9181340153862205</v>
      </c>
      <c r="E3" s="226">
        <v>-2.8745943495583028</v>
      </c>
      <c r="F3" s="226">
        <v>-2.6981937124865265</v>
      </c>
      <c r="G3" s="226">
        <v>-2.555272095875663</v>
      </c>
      <c r="H3" s="226">
        <v>-2.3301947296959513</v>
      </c>
      <c r="I3" s="226">
        <v>-2.2175114491724139</v>
      </c>
      <c r="J3" s="226">
        <v>-2.1354136920674804</v>
      </c>
      <c r="K3" s="226">
        <v>-2.1742973376267423</v>
      </c>
      <c r="L3" s="226">
        <v>-2.2164307380706445</v>
      </c>
      <c r="M3" s="226">
        <v>-2.2817425102005133</v>
      </c>
      <c r="N3" s="226">
        <v>-2.2950967675525922</v>
      </c>
      <c r="O3" s="226">
        <v>-2.2611323303670501</v>
      </c>
      <c r="P3" s="226">
        <v>-2.2156260869361466</v>
      </c>
      <c r="Q3" s="226">
        <v>-2.1839200586424994</v>
      </c>
      <c r="R3" s="226">
        <v>-2.1733890332582462</v>
      </c>
      <c r="S3" s="226">
        <v>-2.1874018185682216</v>
      </c>
      <c r="T3" s="226">
        <v>-2.2639261950372491</v>
      </c>
      <c r="U3" s="226">
        <v>-2.3407615215938788</v>
      </c>
      <c r="V3" s="226">
        <v>-2.4274236671367069</v>
      </c>
      <c r="W3" s="226">
        <v>-2.5274845985508296</v>
      </c>
      <c r="X3" s="226">
        <v>-2.6031402264113677</v>
      </c>
      <c r="Y3" s="226">
        <v>-2.6936495995506862</v>
      </c>
      <c r="Z3" s="226">
        <v>-2.7741879247600538</v>
      </c>
      <c r="AA3" s="226">
        <v>-2.8516925496078276</v>
      </c>
    </row>
    <row r="4" spans="1:27">
      <c r="A4" s="157" t="s">
        <v>378</v>
      </c>
      <c r="B4" s="225"/>
      <c r="C4" s="226">
        <v>-2.4610794163542309</v>
      </c>
      <c r="D4" s="226">
        <v>-2.0923982167575588</v>
      </c>
      <c r="E4" s="226">
        <v>-1.2849231610810179</v>
      </c>
      <c r="F4" s="226">
        <v>-0.293302509291955</v>
      </c>
      <c r="G4" s="226">
        <v>0.6893045436838392</v>
      </c>
      <c r="H4" s="226">
        <v>1.7999999999999972</v>
      </c>
      <c r="I4" s="226">
        <v>1.9898792412355988</v>
      </c>
      <c r="J4" s="226">
        <v>2.1760110146244145</v>
      </c>
      <c r="K4" s="226">
        <v>2.2064515075008444</v>
      </c>
      <c r="L4" s="226">
        <v>2.2322133561200346</v>
      </c>
      <c r="M4" s="226">
        <v>2.2073116789862652</v>
      </c>
      <c r="N4" s="226">
        <v>2.1578609843632108</v>
      </c>
      <c r="O4" s="226">
        <v>2.134189507575023</v>
      </c>
      <c r="P4" s="226">
        <v>2.130752391848759</v>
      </c>
      <c r="Q4" s="226">
        <v>2.1136330641185097</v>
      </c>
      <c r="R4" s="226">
        <v>2.1037647069654213</v>
      </c>
      <c r="S4" s="226">
        <v>2.0905737317254633</v>
      </c>
      <c r="T4" s="226">
        <v>2.0320718188317812</v>
      </c>
      <c r="U4" s="226">
        <v>1.9650187598407598</v>
      </c>
      <c r="V4" s="226">
        <v>1.8881811990738768</v>
      </c>
      <c r="W4" s="226">
        <v>1.7955663297304483</v>
      </c>
      <c r="X4" s="226">
        <v>1.7062816499745992</v>
      </c>
      <c r="Y4" s="226">
        <v>1.5922126635154896</v>
      </c>
      <c r="Z4" s="226">
        <v>1.4760081863113754</v>
      </c>
      <c r="AA4" s="226">
        <v>1.3826282711496987</v>
      </c>
    </row>
    <row r="5" spans="1:27">
      <c r="A5" s="157" t="s">
        <v>371</v>
      </c>
      <c r="B5" s="225"/>
      <c r="C5" s="226">
        <v>-2.4586499706748635</v>
      </c>
      <c r="D5" s="226">
        <v>-2.1535830838750067</v>
      </c>
      <c r="E5" s="226">
        <v>-1.5019726645426368</v>
      </c>
      <c r="F5" s="226">
        <v>-0.77170266764590911</v>
      </c>
      <c r="G5" s="226">
        <v>-0.10585951192519705</v>
      </c>
      <c r="H5" s="226">
        <v>0.627873550003748</v>
      </c>
      <c r="I5" s="226">
        <v>0.57283469744820037</v>
      </c>
      <c r="J5" s="226">
        <v>0.70961623314401878</v>
      </c>
      <c r="K5" s="226">
        <v>0.84987800808905911</v>
      </c>
      <c r="L5" s="226">
        <v>1.0915416695414724</v>
      </c>
      <c r="M5" s="226">
        <v>1.4002581826680469</v>
      </c>
      <c r="N5" s="226">
        <v>1.6867973291916416</v>
      </c>
      <c r="O5" s="226">
        <v>1.9454425342454595</v>
      </c>
      <c r="P5" s="226">
        <v>2.1394065174873091</v>
      </c>
      <c r="Q5" s="226">
        <v>2.2437045364020145</v>
      </c>
      <c r="R5" s="226">
        <v>2.252044590653651</v>
      </c>
      <c r="S5" s="226">
        <v>2.2359586640543108</v>
      </c>
      <c r="T5" s="226">
        <v>2.1569576615267962</v>
      </c>
      <c r="U5" s="226">
        <v>2.0787268048915681</v>
      </c>
      <c r="V5" s="226">
        <v>1.9907511416343537</v>
      </c>
      <c r="W5" s="226">
        <v>1.8892576524860707</v>
      </c>
      <c r="X5" s="226">
        <v>1.8133365832964889</v>
      </c>
      <c r="Y5" s="226">
        <v>1.7225390998963823</v>
      </c>
      <c r="Z5" s="226">
        <v>1.6424487629515809</v>
      </c>
      <c r="AA5" s="226">
        <v>1.5642151744965891</v>
      </c>
    </row>
    <row r="6" spans="1:27">
      <c r="A6" s="157" t="s">
        <v>370</v>
      </c>
      <c r="B6" s="225"/>
      <c r="C6" s="226">
        <v>-2.4586499706748635</v>
      </c>
      <c r="D6" s="226">
        <v>-2.2962017981393612</v>
      </c>
      <c r="E6" s="226">
        <v>-1.650837936678077</v>
      </c>
      <c r="F6" s="226">
        <v>-0.91259500756477596</v>
      </c>
      <c r="G6" s="226">
        <v>-0.22278544145131329</v>
      </c>
      <c r="H6" s="226">
        <v>0.54455827881498564</v>
      </c>
      <c r="I6" s="226">
        <v>0.61901646299078417</v>
      </c>
      <c r="J6" s="226">
        <v>0.76002326005689413</v>
      </c>
      <c r="K6" s="226">
        <v>0.8991900799104422</v>
      </c>
      <c r="L6" s="226">
        <v>1.1232273456585626</v>
      </c>
      <c r="M6" s="226">
        <v>1.3944665334284689</v>
      </c>
      <c r="N6" s="226">
        <v>1.6417703470235883</v>
      </c>
      <c r="O6" s="226">
        <v>1.863870292557597</v>
      </c>
      <c r="P6" s="226">
        <v>2.02992136993677</v>
      </c>
      <c r="Q6" s="226">
        <v>2.1190606263044653</v>
      </c>
      <c r="R6" s="226">
        <v>2.126706727728517</v>
      </c>
      <c r="S6" s="226">
        <v>2.1118813636904772</v>
      </c>
      <c r="T6" s="226">
        <v>2.039166511553717</v>
      </c>
      <c r="U6" s="226">
        <v>1.9671735962830297</v>
      </c>
      <c r="V6" s="226">
        <v>1.8862160661415266</v>
      </c>
      <c r="W6" s="226">
        <v>1.7928200992730432</v>
      </c>
      <c r="X6" s="226">
        <v>1.7229662613316417</v>
      </c>
      <c r="Y6" s="226">
        <v>1.6394252205284798</v>
      </c>
      <c r="Z6" s="226">
        <v>1.5657443054435944</v>
      </c>
      <c r="AA6" s="226">
        <v>1.4937571205574658</v>
      </c>
    </row>
    <row r="7" spans="1:27">
      <c r="A7" s="157" t="s">
        <v>463</v>
      </c>
      <c r="B7" s="225"/>
      <c r="C7" s="226">
        <v>-2.4610794163542309</v>
      </c>
      <c r="D7" s="226">
        <v>-2.4952124902451707</v>
      </c>
      <c r="E7" s="226">
        <v>-2.0173671410901282</v>
      </c>
      <c r="F7" s="226">
        <v>-1.5417769311525373</v>
      </c>
      <c r="G7" s="226">
        <v>-1.1711357292842512</v>
      </c>
      <c r="H7" s="226">
        <v>-0.76660813737752198</v>
      </c>
      <c r="I7" s="226">
        <v>-0.45826896557488084</v>
      </c>
      <c r="J7" s="226">
        <v>-0.13880227747642504</v>
      </c>
      <c r="K7" s="226">
        <v>5.4634401011986355E-2</v>
      </c>
      <c r="L7" s="226">
        <v>0.25426091262239581</v>
      </c>
      <c r="M7" s="226">
        <v>0.47905303895616314</v>
      </c>
      <c r="N7" s="226">
        <v>0.71343853295644433</v>
      </c>
      <c r="O7" s="226">
        <v>0.86473029745842567</v>
      </c>
      <c r="P7" s="226">
        <v>1.1049836256531878</v>
      </c>
      <c r="Q7" s="226">
        <v>1.3033648499397317</v>
      </c>
      <c r="R7" s="226">
        <v>1.4388572004906601</v>
      </c>
      <c r="S7" s="226">
        <v>1.5625382623315227</v>
      </c>
      <c r="T7" s="226">
        <v>1.697979595428277</v>
      </c>
      <c r="U7" s="226">
        <v>1.7426655550630263</v>
      </c>
      <c r="V7" s="226">
        <v>1.7895914417941077</v>
      </c>
      <c r="W7" s="226">
        <v>1.8054791252039855</v>
      </c>
      <c r="X7" s="226">
        <v>1.9554534108098189</v>
      </c>
      <c r="Y7" s="226">
        <v>2.017171451361178</v>
      </c>
      <c r="Z7" s="226">
        <v>1.9977766680289255</v>
      </c>
      <c r="AA7" s="226">
        <v>2.0224794196666371</v>
      </c>
    </row>
    <row r="8" spans="1:27">
      <c r="A8" s="157" t="s">
        <v>379</v>
      </c>
      <c r="B8" s="225"/>
      <c r="C8" s="226">
        <v>-2.4610794163542309</v>
      </c>
      <c r="D8" s="226">
        <v>-2.9181340153862205</v>
      </c>
      <c r="E8" s="226">
        <v>-2.8745943495583028</v>
      </c>
      <c r="F8" s="226">
        <v>-2.6981937124865265</v>
      </c>
      <c r="G8" s="226">
        <v>-2.0474067256426656</v>
      </c>
      <c r="H8" s="226">
        <v>-1.2634022651212167</v>
      </c>
      <c r="I8" s="226">
        <v>-0.75065622526295606</v>
      </c>
      <c r="J8" s="226">
        <v>-0.26789223468401735</v>
      </c>
      <c r="K8" s="226">
        <v>7.0022244979818016E-2</v>
      </c>
      <c r="L8" s="226">
        <v>0.512195487014107</v>
      </c>
      <c r="M8" s="226">
        <v>0.9453211718688812</v>
      </c>
      <c r="N8" s="226">
        <v>1.4715203017823133</v>
      </c>
      <c r="O8" s="226">
        <v>2.0210142748037923</v>
      </c>
      <c r="P8" s="226">
        <v>2.5770026668155803</v>
      </c>
      <c r="Q8" s="226">
        <v>3.1619099135675035</v>
      </c>
      <c r="R8" s="226">
        <v>2.9708000828470844</v>
      </c>
      <c r="S8" s="226">
        <v>2.8284729057634062</v>
      </c>
      <c r="T8" s="226">
        <v>2.7867303537817278</v>
      </c>
      <c r="U8" s="226">
        <v>2.7730236099553141</v>
      </c>
      <c r="V8" s="226">
        <v>2.7470135140161589</v>
      </c>
      <c r="W8" s="226">
        <v>2.7719419268704075</v>
      </c>
      <c r="X8" s="226">
        <v>2.7410218828913986</v>
      </c>
      <c r="Y8" s="226">
        <v>2.663695871833422</v>
      </c>
      <c r="Z8" s="226">
        <v>2.5540468282857582</v>
      </c>
      <c r="AA8" s="226">
        <v>2.4017373478469746</v>
      </c>
    </row>
    <row r="10" spans="1:27">
      <c r="A10" s="157" t="s">
        <v>404</v>
      </c>
    </row>
    <row r="11" spans="1:27">
      <c r="B11" s="157">
        <v>2025</v>
      </c>
      <c r="C11" s="157">
        <v>2026</v>
      </c>
      <c r="D11" s="157">
        <v>2027</v>
      </c>
      <c r="E11" s="157">
        <v>2028</v>
      </c>
      <c r="F11" s="157">
        <v>2029</v>
      </c>
      <c r="G11" s="157">
        <v>2030</v>
      </c>
      <c r="H11" s="157">
        <v>2031</v>
      </c>
      <c r="I11" s="157">
        <v>2032</v>
      </c>
      <c r="J11" s="157">
        <v>2033</v>
      </c>
      <c r="K11" s="157">
        <v>2034</v>
      </c>
      <c r="L11" s="157">
        <v>2035</v>
      </c>
      <c r="M11" s="157">
        <v>2036</v>
      </c>
      <c r="N11" s="157">
        <v>2037</v>
      </c>
      <c r="O11" s="157">
        <v>2038</v>
      </c>
      <c r="P11" s="157">
        <v>2039</v>
      </c>
      <c r="Q11" s="157">
        <v>2040</v>
      </c>
      <c r="R11" s="157">
        <v>2041</v>
      </c>
      <c r="S11" s="157">
        <v>2042</v>
      </c>
      <c r="T11" s="157">
        <v>2043</v>
      </c>
      <c r="U11" s="157">
        <v>2044</v>
      </c>
      <c r="V11" s="157">
        <v>2045</v>
      </c>
      <c r="W11" s="157">
        <v>2046</v>
      </c>
      <c r="X11" s="157">
        <v>2047</v>
      </c>
      <c r="Y11" s="157">
        <v>2048</v>
      </c>
      <c r="Z11" s="157">
        <v>2049</v>
      </c>
      <c r="AA11" s="157">
        <v>2050</v>
      </c>
    </row>
    <row r="12" spans="1:27">
      <c r="A12" s="157" t="s">
        <v>380</v>
      </c>
      <c r="B12" s="226">
        <v>55.114340888301648</v>
      </c>
      <c r="C12" s="226">
        <v>54.761079416354228</v>
      </c>
      <c r="D12" s="226">
        <v>54.96612471720406</v>
      </c>
      <c r="E12" s="226">
        <v>54.892075228331201</v>
      </c>
      <c r="F12" s="226">
        <v>54.663973259334178</v>
      </c>
      <c r="G12" s="226">
        <v>54.483694341936697</v>
      </c>
      <c r="H12" s="226">
        <v>54.238450237689641</v>
      </c>
      <c r="I12" s="226">
        <v>54.09302004169038</v>
      </c>
      <c r="J12" s="226">
        <v>53.968734926618403</v>
      </c>
      <c r="K12" s="226">
        <v>53.981578873217593</v>
      </c>
      <c r="L12" s="226">
        <v>53.994560127982268</v>
      </c>
      <c r="M12" s="226">
        <v>54.023966180141919</v>
      </c>
      <c r="N12" s="226">
        <v>54.011938376496623</v>
      </c>
      <c r="O12" s="226">
        <v>53.954842872865086</v>
      </c>
      <c r="P12" s="226">
        <v>53.879677220501847</v>
      </c>
      <c r="Q12" s="226">
        <v>53.815358797795142</v>
      </c>
      <c r="R12" s="226">
        <v>53.779278408551122</v>
      </c>
      <c r="S12" s="226">
        <v>53.769115867976573</v>
      </c>
      <c r="T12" s="226">
        <v>53.816759799892694</v>
      </c>
      <c r="U12" s="226">
        <v>53.877321563906854</v>
      </c>
      <c r="V12" s="226">
        <v>53.948666509911284</v>
      </c>
      <c r="W12" s="226">
        <v>54.032022091695204</v>
      </c>
      <c r="X12" s="226">
        <v>54.104582353761877</v>
      </c>
      <c r="Y12" s="226">
        <v>54.191732014043723</v>
      </c>
      <c r="Z12" s="226">
        <v>54.277494422311889</v>
      </c>
      <c r="AA12" s="226">
        <v>54.346498452987632</v>
      </c>
    </row>
    <row r="13" spans="1:27">
      <c r="A13" s="157" t="s">
        <v>381</v>
      </c>
      <c r="B13" s="226"/>
      <c r="C13" s="226">
        <v>54.761079416354228</v>
      </c>
      <c r="D13" s="226">
        <v>54.187918944841527</v>
      </c>
      <c r="E13" s="226">
        <v>53.319949032193179</v>
      </c>
      <c r="F13" s="226">
        <v>52.270152378045715</v>
      </c>
      <c r="G13" s="226">
        <v>51.229907105703944</v>
      </c>
      <c r="H13" s="226">
        <v>50.071165812498911</v>
      </c>
      <c r="I13" s="226">
        <v>49.836678282748089</v>
      </c>
      <c r="J13" s="226">
        <v>49.609017551378017</v>
      </c>
      <c r="K13" s="226">
        <v>49.541393895430488</v>
      </c>
      <c r="L13" s="226">
        <v>49.480763652792874</v>
      </c>
      <c r="M13" s="226">
        <v>49.475203160435605</v>
      </c>
      <c r="N13" s="226">
        <v>49.496558589492395</v>
      </c>
      <c r="O13" s="226">
        <v>49.49390887815661</v>
      </c>
      <c r="P13" s="226">
        <v>49.472754524456803</v>
      </c>
      <c r="Q13" s="226">
        <v>49.46736706651761</v>
      </c>
      <c r="R13" s="226">
        <v>49.460003985926178</v>
      </c>
      <c r="S13" s="226">
        <v>49.457235428718718</v>
      </c>
      <c r="T13" s="226">
        <v>49.501151490431262</v>
      </c>
      <c r="U13" s="226">
        <v>49.554896434841147</v>
      </c>
      <c r="V13" s="226">
        <v>49.619509886898093</v>
      </c>
      <c r="W13" s="226">
        <v>49.705329114802574</v>
      </c>
      <c r="X13" s="226">
        <v>49.788425709146473</v>
      </c>
      <c r="Y13" s="226">
        <v>49.896919935926434</v>
      </c>
      <c r="Z13" s="226">
        <v>50.008099379398814</v>
      </c>
      <c r="AA13" s="226">
        <v>50.097029408124136</v>
      </c>
    </row>
    <row r="14" spans="1:27">
      <c r="A14" s="157" t="s">
        <v>371</v>
      </c>
      <c r="B14" s="226"/>
      <c r="C14" s="226">
        <v>54.758649970674853</v>
      </c>
      <c r="D14" s="226">
        <v>54.956777674259136</v>
      </c>
      <c r="E14" s="226">
        <v>55.01859062949125</v>
      </c>
      <c r="F14" s="226">
        <v>54.960274303441075</v>
      </c>
      <c r="G14" s="226">
        <v>54.970471630344385</v>
      </c>
      <c r="H14" s="226">
        <v>54.919723522023993</v>
      </c>
      <c r="I14" s="226">
        <v>54.940765335091648</v>
      </c>
      <c r="J14" s="226">
        <v>54.800563302128701</v>
      </c>
      <c r="K14" s="226">
        <v>54.724693651828126</v>
      </c>
      <c r="L14" s="226">
        <v>54.58701829309144</v>
      </c>
      <c r="M14" s="226">
        <v>54.41953902199036</v>
      </c>
      <c r="N14" s="226">
        <v>54.249427245084796</v>
      </c>
      <c r="O14" s="226">
        <v>54.073543732345613</v>
      </c>
      <c r="P14" s="226">
        <v>53.919210590451378</v>
      </c>
      <c r="Q14" s="226">
        <v>53.815358797795142</v>
      </c>
      <c r="R14" s="226">
        <v>53.779278408551122</v>
      </c>
      <c r="S14" s="226">
        <v>53.769115867976566</v>
      </c>
      <c r="T14" s="226">
        <v>53.816759799892694</v>
      </c>
      <c r="U14" s="226">
        <v>53.877321563906854</v>
      </c>
      <c r="V14" s="226">
        <v>53.948666509911277</v>
      </c>
      <c r="W14" s="226">
        <v>54.032022091695204</v>
      </c>
      <c r="X14" s="226">
        <v>54.104582353761877</v>
      </c>
      <c r="Y14" s="226">
        <v>54.19173201404373</v>
      </c>
      <c r="Z14" s="226">
        <v>54.277494422311889</v>
      </c>
      <c r="AA14" s="226">
        <v>54.346498452987632</v>
      </c>
    </row>
    <row r="15" spans="1:27">
      <c r="A15" s="157" t="s">
        <v>370</v>
      </c>
      <c r="B15" s="226"/>
      <c r="C15" s="226">
        <v>54.758649970674853</v>
      </c>
      <c r="D15" s="226">
        <v>54.279647483354509</v>
      </c>
      <c r="E15" s="226">
        <v>53.535523820583855</v>
      </c>
      <c r="F15" s="226">
        <v>52.674811101505099</v>
      </c>
      <c r="G15" s="226">
        <v>51.875081813215964</v>
      </c>
      <c r="H15" s="226">
        <v>51.009118712270812</v>
      </c>
      <c r="I15" s="226">
        <v>50.908463261765206</v>
      </c>
      <c r="J15" s="226">
        <v>50.750996088857342</v>
      </c>
      <c r="K15" s="226">
        <v>50.628457019878027</v>
      </c>
      <c r="L15" s="226">
        <v>50.433122815774468</v>
      </c>
      <c r="M15" s="226">
        <v>50.201799031304979</v>
      </c>
      <c r="N15" s="226">
        <v>49.988397735689169</v>
      </c>
      <c r="O15" s="226">
        <v>49.786849528296692</v>
      </c>
      <c r="P15" s="226">
        <v>49.619883902724581</v>
      </c>
      <c r="Q15" s="226">
        <v>49.512378112848182</v>
      </c>
      <c r="R15" s="226">
        <v>49.479182647564343</v>
      </c>
      <c r="S15" s="226">
        <v>49.469832685717869</v>
      </c>
      <c r="T15" s="226">
        <v>49.51366709330172</v>
      </c>
      <c r="U15" s="226">
        <v>49.569386446029952</v>
      </c>
      <c r="V15" s="226">
        <v>49.635026776633055</v>
      </c>
      <c r="W15" s="226">
        <v>49.711717393871325</v>
      </c>
      <c r="X15" s="226">
        <v>49.778475866018873</v>
      </c>
      <c r="Y15" s="226">
        <v>49.858657193964568</v>
      </c>
      <c r="Z15" s="226">
        <v>49.937562192108246</v>
      </c>
      <c r="AA15" s="226">
        <v>50.001048782822338</v>
      </c>
    </row>
    <row r="16" spans="1:27">
      <c r="A16" s="157" t="s">
        <v>463</v>
      </c>
      <c r="B16" s="226"/>
      <c r="C16" s="226">
        <v>54.761079416354228</v>
      </c>
      <c r="D16" s="226">
        <v>54.480981079053656</v>
      </c>
      <c r="E16" s="226">
        <v>53.898584114444049</v>
      </c>
      <c r="F16" s="226">
        <v>53.32017790616068</v>
      </c>
      <c r="G16" s="226">
        <v>52.87255504513471</v>
      </c>
      <c r="H16" s="226">
        <v>52.40933012454807</v>
      </c>
      <c r="I16" s="226">
        <v>52.03954224640021</v>
      </c>
      <c r="J16" s="226">
        <v>51.659138198965415</v>
      </c>
      <c r="K16" s="226">
        <v>51.43519151492773</v>
      </c>
      <c r="L16" s="226">
        <v>51.208217603203757</v>
      </c>
      <c r="M16" s="226">
        <v>50.948470511791555</v>
      </c>
      <c r="N16" s="226">
        <v>50.691299501553253</v>
      </c>
      <c r="O16" s="226">
        <v>50.5435747780299</v>
      </c>
      <c r="P16" s="226">
        <v>50.280602002478311</v>
      </c>
      <c r="Q16" s="226">
        <v>50.063912919651308</v>
      </c>
      <c r="R16" s="226">
        <v>49.932552223182718</v>
      </c>
      <c r="S16" s="226">
        <v>49.816607774926844</v>
      </c>
      <c r="T16" s="226">
        <v>49.669524210426772</v>
      </c>
      <c r="U16" s="226">
        <v>49.637794810219638</v>
      </c>
      <c r="V16" s="226">
        <v>49.603955773818498</v>
      </c>
      <c r="W16" s="226">
        <v>49.592838584985429</v>
      </c>
      <c r="X16" s="226">
        <v>49.416079577180199</v>
      </c>
      <c r="Y16" s="226">
        <v>49.346470197233835</v>
      </c>
      <c r="Z16" s="226">
        <v>49.378979979627708</v>
      </c>
      <c r="AA16" s="226">
        <v>49.346564793041608</v>
      </c>
    </row>
    <row r="17" spans="1:27">
      <c r="A17" s="157" t="s">
        <v>379</v>
      </c>
      <c r="B17" s="226"/>
      <c r="C17" s="226">
        <v>54.761079416354228</v>
      </c>
      <c r="D17" s="226">
        <v>54.96612471720406</v>
      </c>
      <c r="E17" s="226">
        <v>54.892075228331201</v>
      </c>
      <c r="F17" s="226">
        <v>54.663973259334178</v>
      </c>
      <c r="G17" s="226">
        <v>53.930839357384315</v>
      </c>
      <c r="H17" s="226">
        <v>53.059274735070289</v>
      </c>
      <c r="I17" s="226">
        <v>52.475101668953791</v>
      </c>
      <c r="J17" s="226">
        <v>51.902560874724223</v>
      </c>
      <c r="K17" s="226">
        <v>51.500588029913075</v>
      </c>
      <c r="L17" s="226">
        <v>50.98244686976652</v>
      </c>
      <c r="M17" s="226">
        <v>50.489470435999742</v>
      </c>
      <c r="N17" s="226">
        <v>49.918561624432883</v>
      </c>
      <c r="O17" s="226">
        <v>49.344862514228808</v>
      </c>
      <c r="P17" s="226">
        <v>48.771821160664693</v>
      </c>
      <c r="Q17" s="226">
        <v>48.163446353086442</v>
      </c>
      <c r="R17" s="226">
        <v>48.226489701007203</v>
      </c>
      <c r="S17" s="226">
        <v>48.435576675646516</v>
      </c>
      <c r="T17" s="226">
        <v>48.502991248255924</v>
      </c>
      <c r="U17" s="226">
        <v>48.562006573349095</v>
      </c>
      <c r="V17" s="226">
        <v>48.624631305273944</v>
      </c>
      <c r="W17" s="226">
        <v>48.663559121572334</v>
      </c>
      <c r="X17" s="226">
        <v>48.754402346709909</v>
      </c>
      <c r="Y17" s="226">
        <v>48.878636157555178</v>
      </c>
      <c r="Z17" s="226">
        <v>49.035977727510499</v>
      </c>
      <c r="AA17" s="226">
        <v>49.215570944903021</v>
      </c>
    </row>
    <row r="18" spans="1:27"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</row>
    <row r="19" spans="1:27">
      <c r="A19" s="157" t="s">
        <v>405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</row>
    <row r="20" spans="1:27">
      <c r="B20" s="226">
        <v>2025</v>
      </c>
      <c r="C20" s="226">
        <v>2026</v>
      </c>
      <c r="D20" s="226">
        <v>2027</v>
      </c>
      <c r="E20" s="226">
        <v>2028</v>
      </c>
      <c r="F20" s="226">
        <v>2029</v>
      </c>
      <c r="G20" s="226">
        <v>2030</v>
      </c>
      <c r="H20" s="226">
        <v>2031</v>
      </c>
      <c r="I20" s="226">
        <v>2032</v>
      </c>
      <c r="J20" s="226">
        <v>2033</v>
      </c>
      <c r="K20" s="226">
        <v>2034</v>
      </c>
      <c r="L20" s="226">
        <v>2035</v>
      </c>
      <c r="M20" s="226">
        <v>2036</v>
      </c>
      <c r="N20" s="226">
        <v>2037</v>
      </c>
      <c r="O20" s="226">
        <v>2038</v>
      </c>
      <c r="P20" s="226">
        <v>2039</v>
      </c>
      <c r="Q20" s="226">
        <v>2040</v>
      </c>
      <c r="R20" s="226">
        <v>2041</v>
      </c>
      <c r="S20" s="226">
        <v>2042</v>
      </c>
      <c r="T20" s="226">
        <v>2043</v>
      </c>
      <c r="U20" s="226">
        <v>2044</v>
      </c>
      <c r="V20" s="226">
        <v>2045</v>
      </c>
      <c r="W20" s="226">
        <v>2046</v>
      </c>
      <c r="X20" s="226">
        <v>2047</v>
      </c>
      <c r="Y20" s="226">
        <v>2048</v>
      </c>
      <c r="Z20" s="226">
        <v>2049</v>
      </c>
      <c r="AA20" s="226">
        <v>2050</v>
      </c>
    </row>
    <row r="21" spans="1:27">
      <c r="A21" s="157" t="s">
        <v>382</v>
      </c>
      <c r="B21" s="226">
        <v>52.211984663610458</v>
      </c>
      <c r="C21" s="226">
        <v>52.29999999999999</v>
      </c>
      <c r="D21" s="226">
        <v>52.047990701817838</v>
      </c>
      <c r="E21" s="226">
        <v>52.017480878772901</v>
      </c>
      <c r="F21" s="226">
        <v>51.965779546847642</v>
      </c>
      <c r="G21" s="226">
        <v>51.928422246061032</v>
      </c>
      <c r="H21" s="226">
        <v>51.908255507993694</v>
      </c>
      <c r="I21" s="226">
        <v>51.875508592517974</v>
      </c>
      <c r="J21" s="226">
        <v>51.833321234550922</v>
      </c>
      <c r="K21" s="226">
        <v>51.807281535590846</v>
      </c>
      <c r="L21" s="226">
        <v>51.778129389911619</v>
      </c>
      <c r="M21" s="226">
        <v>51.742223669941403</v>
      </c>
      <c r="N21" s="226">
        <v>51.71684160894403</v>
      </c>
      <c r="O21" s="226">
        <v>51.693710542498039</v>
      </c>
      <c r="P21" s="226">
        <v>51.6640511335657</v>
      </c>
      <c r="Q21" s="226">
        <v>51.631438739152649</v>
      </c>
      <c r="R21" s="226">
        <v>51.605889375292868</v>
      </c>
      <c r="S21" s="226">
        <v>51.581714049408347</v>
      </c>
      <c r="T21" s="226">
        <v>51.552833604855444</v>
      </c>
      <c r="U21" s="226">
        <v>51.536560042312971</v>
      </c>
      <c r="V21" s="226">
        <v>51.521242842774569</v>
      </c>
      <c r="W21" s="226">
        <v>51.504537493144362</v>
      </c>
      <c r="X21" s="226">
        <v>51.501442127350515</v>
      </c>
      <c r="Y21" s="226">
        <v>51.498082414493055</v>
      </c>
      <c r="Z21" s="226">
        <v>51.50330649755184</v>
      </c>
      <c r="AA21" s="226">
        <v>51.494805903379806</v>
      </c>
    </row>
    <row r="22" spans="1:27">
      <c r="A22" s="157" t="s">
        <v>383</v>
      </c>
      <c r="B22" s="226"/>
      <c r="C22" s="226">
        <v>52.3</v>
      </c>
      <c r="D22" s="226">
        <v>52.974014362546413</v>
      </c>
      <c r="E22" s="226">
        <v>53.792013140037056</v>
      </c>
      <c r="F22" s="226">
        <v>54.6123307721411</v>
      </c>
      <c r="G22" s="226">
        <v>55.433186187237567</v>
      </c>
      <c r="H22" s="226">
        <v>56.263633984811143</v>
      </c>
      <c r="I22" s="226">
        <v>56.219025696295923</v>
      </c>
      <c r="J22" s="226">
        <v>56.177496738314666</v>
      </c>
      <c r="K22" s="226">
        <v>56.140313575243567</v>
      </c>
      <c r="L22" s="226">
        <v>56.105445181225143</v>
      </c>
      <c r="M22" s="226">
        <v>56.074983011734105</v>
      </c>
      <c r="N22" s="226">
        <v>56.04688774616784</v>
      </c>
      <c r="O22" s="226">
        <v>56.020566558043868</v>
      </c>
      <c r="P22" s="226">
        <v>55.995975088617797</v>
      </c>
      <c r="Q22" s="226">
        <v>55.973468302948355</v>
      </c>
      <c r="R22" s="226">
        <v>55.956236865203834</v>
      </c>
      <c r="S22" s="226">
        <v>55.940277332756416</v>
      </c>
      <c r="T22" s="226">
        <v>55.925691481575278</v>
      </c>
      <c r="U22" s="226">
        <v>55.912383366994142</v>
      </c>
      <c r="V22" s="226">
        <v>55.900159258284205</v>
      </c>
      <c r="W22" s="226">
        <v>55.893363616845257</v>
      </c>
      <c r="X22" s="226">
        <v>55.887175531433307</v>
      </c>
      <c r="Y22" s="226">
        <v>55.881600771754158</v>
      </c>
      <c r="Z22" s="226">
        <v>55.876575738022424</v>
      </c>
      <c r="AA22" s="226">
        <v>55.87212585158607</v>
      </c>
    </row>
    <row r="23" spans="1:27">
      <c r="A23" s="157" t="s">
        <v>371</v>
      </c>
      <c r="B23" s="226"/>
      <c r="C23" s="226">
        <v>52.29999999999999</v>
      </c>
      <c r="D23" s="226">
        <v>52.80319459038413</v>
      </c>
      <c r="E23" s="226">
        <v>53.516617964948608</v>
      </c>
      <c r="F23" s="226">
        <v>54.188571635795157</v>
      </c>
      <c r="G23" s="226">
        <v>54.864612118419188</v>
      </c>
      <c r="H23" s="226">
        <v>55.547597072027742</v>
      </c>
      <c r="I23" s="226">
        <v>55.513600032539856</v>
      </c>
      <c r="J23" s="226">
        <v>55.510179535272719</v>
      </c>
      <c r="K23" s="226">
        <v>55.574571659917183</v>
      </c>
      <c r="L23" s="226">
        <v>55.678559962632903</v>
      </c>
      <c r="M23" s="226">
        <v>55.819797204658407</v>
      </c>
      <c r="N23" s="226">
        <v>55.936224574276437</v>
      </c>
      <c r="O23" s="226">
        <v>56.018986266591078</v>
      </c>
      <c r="P23" s="226">
        <v>56.058617107938687</v>
      </c>
      <c r="Q23" s="226">
        <v>56.059063334197155</v>
      </c>
      <c r="R23" s="226">
        <v>56.031322999204768</v>
      </c>
      <c r="S23" s="226">
        <v>56.005074532030875</v>
      </c>
      <c r="T23" s="226">
        <v>55.97371746141949</v>
      </c>
      <c r="U23" s="226">
        <v>55.956048368798427</v>
      </c>
      <c r="V23" s="226">
        <v>55.939417651545632</v>
      </c>
      <c r="W23" s="226">
        <v>55.921279744181277</v>
      </c>
      <c r="X23" s="226">
        <v>55.917918937058367</v>
      </c>
      <c r="Y23" s="226">
        <v>55.914271113940117</v>
      </c>
      <c r="Z23" s="226">
        <v>55.919943185263463</v>
      </c>
      <c r="AA23" s="226">
        <v>55.91071362748422</v>
      </c>
    </row>
    <row r="24" spans="1:27">
      <c r="A24" s="157" t="s">
        <v>370</v>
      </c>
      <c r="B24" s="226"/>
      <c r="C24" s="226">
        <v>52.29999999999999</v>
      </c>
      <c r="D24" s="226">
        <v>51.983445685215145</v>
      </c>
      <c r="E24" s="226">
        <v>51.884685883905782</v>
      </c>
      <c r="F24" s="226">
        <v>51.762216093940317</v>
      </c>
      <c r="G24" s="226">
        <v>51.652296371764649</v>
      </c>
      <c r="H24" s="226">
        <v>51.553676991085794</v>
      </c>
      <c r="I24" s="226">
        <v>51.527479724755999</v>
      </c>
      <c r="J24" s="226">
        <v>51.511019348914232</v>
      </c>
      <c r="K24" s="226">
        <v>51.527647099788474</v>
      </c>
      <c r="L24" s="226">
        <v>51.556350161433031</v>
      </c>
      <c r="M24" s="226">
        <v>51.596265564733443</v>
      </c>
      <c r="N24" s="226">
        <v>51.630168082712771</v>
      </c>
      <c r="O24" s="226">
        <v>51.650719820854285</v>
      </c>
      <c r="P24" s="226">
        <v>51.649805272661354</v>
      </c>
      <c r="Q24" s="226">
        <v>51.631438739152649</v>
      </c>
      <c r="R24" s="226">
        <v>51.605889375292868</v>
      </c>
      <c r="S24" s="226">
        <v>51.581714049408347</v>
      </c>
      <c r="T24" s="226">
        <v>51.552833604855444</v>
      </c>
      <c r="U24" s="226">
        <v>51.536560042312971</v>
      </c>
      <c r="V24" s="226">
        <v>51.521242842774569</v>
      </c>
      <c r="W24" s="226">
        <v>51.504537493144362</v>
      </c>
      <c r="X24" s="226">
        <v>51.501442127350515</v>
      </c>
      <c r="Y24" s="226">
        <v>51.498082414493055</v>
      </c>
      <c r="Z24" s="226">
        <v>51.50330649755184</v>
      </c>
      <c r="AA24" s="226">
        <v>51.494805903379806</v>
      </c>
    </row>
    <row r="25" spans="1:27">
      <c r="A25" s="157" t="s">
        <v>463</v>
      </c>
      <c r="B25" s="226"/>
      <c r="C25" s="226">
        <v>52.29999999999999</v>
      </c>
      <c r="D25" s="226">
        <v>51.985768588808476</v>
      </c>
      <c r="E25" s="226">
        <v>51.881216973353929</v>
      </c>
      <c r="F25" s="226">
        <v>51.77840097500814</v>
      </c>
      <c r="G25" s="226">
        <v>51.701419315850451</v>
      </c>
      <c r="H25" s="226">
        <v>51.642721987170546</v>
      </c>
      <c r="I25" s="226">
        <v>51.581273280825336</v>
      </c>
      <c r="J25" s="226">
        <v>51.520335921488979</v>
      </c>
      <c r="K25" s="226">
        <v>51.489825915939711</v>
      </c>
      <c r="L25" s="226">
        <v>51.462478515826149</v>
      </c>
      <c r="M25" s="226">
        <v>51.427523550747722</v>
      </c>
      <c r="N25" s="226">
        <v>51.404738034509698</v>
      </c>
      <c r="O25" s="226">
        <v>51.408305075488329</v>
      </c>
      <c r="P25" s="226">
        <v>51.385585628131501</v>
      </c>
      <c r="Q25" s="226">
        <v>51.367277769591034</v>
      </c>
      <c r="R25" s="226">
        <v>51.371409423673377</v>
      </c>
      <c r="S25" s="226">
        <v>51.379146037258373</v>
      </c>
      <c r="T25" s="226">
        <v>51.367503805855051</v>
      </c>
      <c r="U25" s="226">
        <v>51.380460365282673</v>
      </c>
      <c r="V25" s="226">
        <v>51.393547215612614</v>
      </c>
      <c r="W25" s="226">
        <v>51.39831771018941</v>
      </c>
      <c r="X25" s="226">
        <v>51.371532987990022</v>
      </c>
      <c r="Y25" s="226">
        <v>51.363641648595014</v>
      </c>
      <c r="Z25" s="226">
        <v>51.376756647656642</v>
      </c>
      <c r="AA25" s="226">
        <v>51.369044212708239</v>
      </c>
    </row>
    <row r="26" spans="1:27">
      <c r="A26" s="157" t="s">
        <v>379</v>
      </c>
      <c r="B26" s="226"/>
      <c r="C26" s="226">
        <v>52.29999999999999</v>
      </c>
      <c r="D26" s="226">
        <v>52.047990701817838</v>
      </c>
      <c r="E26" s="226">
        <v>52.017480878772901</v>
      </c>
      <c r="F26" s="226">
        <v>51.965779546847642</v>
      </c>
      <c r="G26" s="226">
        <v>51.883432631741641</v>
      </c>
      <c r="H26" s="226">
        <v>51.795872469949074</v>
      </c>
      <c r="I26" s="226">
        <v>51.72444544369084</v>
      </c>
      <c r="J26" s="226">
        <v>51.634668640040218</v>
      </c>
      <c r="K26" s="226">
        <v>51.5706102748929</v>
      </c>
      <c r="L26" s="226">
        <v>51.494642356780631</v>
      </c>
      <c r="M26" s="226">
        <v>51.434791607868625</v>
      </c>
      <c r="N26" s="226">
        <v>51.390081926215188</v>
      </c>
      <c r="O26" s="226">
        <v>51.365876789032605</v>
      </c>
      <c r="P26" s="226">
        <v>51.348823827480274</v>
      </c>
      <c r="Q26" s="226">
        <v>51.325356266653955</v>
      </c>
      <c r="R26" s="226">
        <v>51.197289783854281</v>
      </c>
      <c r="S26" s="226">
        <v>51.264049581409921</v>
      </c>
      <c r="T26" s="226">
        <v>51.289721602037652</v>
      </c>
      <c r="U26" s="226">
        <v>51.335030183304397</v>
      </c>
      <c r="V26" s="226">
        <v>51.371644819290097</v>
      </c>
      <c r="W26" s="226">
        <v>51.435501048442745</v>
      </c>
      <c r="X26" s="226">
        <v>51.495424229601305</v>
      </c>
      <c r="Y26" s="226">
        <v>51.542332029388596</v>
      </c>
      <c r="Z26" s="226">
        <v>51.590024555796255</v>
      </c>
      <c r="AA26" s="226">
        <v>51.617308292749996</v>
      </c>
    </row>
    <row r="28" spans="1:27">
      <c r="A28" s="157" t="s">
        <v>399</v>
      </c>
    </row>
    <row r="29" spans="1:27">
      <c r="B29" s="157">
        <v>2025</v>
      </c>
      <c r="C29" s="157">
        <v>2026</v>
      </c>
      <c r="D29" s="157">
        <v>2027</v>
      </c>
      <c r="E29" s="157">
        <v>2028</v>
      </c>
      <c r="F29" s="157">
        <v>2029</v>
      </c>
      <c r="G29" s="157">
        <v>2030</v>
      </c>
      <c r="H29" s="157">
        <v>2031</v>
      </c>
      <c r="I29" s="157">
        <v>2032</v>
      </c>
      <c r="J29" s="157">
        <v>2033</v>
      </c>
      <c r="K29" s="157">
        <v>2034</v>
      </c>
      <c r="L29" s="157">
        <v>2035</v>
      </c>
      <c r="M29" s="157">
        <v>2036</v>
      </c>
      <c r="N29" s="157">
        <v>2037</v>
      </c>
      <c r="O29" s="157">
        <v>2038</v>
      </c>
      <c r="P29" s="157">
        <v>2039</v>
      </c>
      <c r="Q29" s="157">
        <v>2040</v>
      </c>
      <c r="R29" s="157">
        <v>2041</v>
      </c>
      <c r="S29" s="157">
        <v>2042</v>
      </c>
      <c r="T29" s="157">
        <v>2043</v>
      </c>
      <c r="U29" s="157">
        <v>2044</v>
      </c>
      <c r="V29" s="157">
        <v>2045</v>
      </c>
      <c r="W29" s="157">
        <v>2046</v>
      </c>
      <c r="X29" s="157">
        <v>2047</v>
      </c>
      <c r="Y29" s="157">
        <v>2048</v>
      </c>
      <c r="Z29" s="157">
        <v>2049</v>
      </c>
      <c r="AA29" s="157">
        <v>2050</v>
      </c>
    </row>
    <row r="30" spans="1:27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</row>
    <row r="31" spans="1:27">
      <c r="A31" s="157" t="s">
        <v>378</v>
      </c>
      <c r="B31" s="226">
        <v>0</v>
      </c>
      <c r="C31" s="226">
        <v>0</v>
      </c>
      <c r="D31" s="226">
        <v>0</v>
      </c>
      <c r="E31" s="226">
        <v>0</v>
      </c>
      <c r="F31" s="226">
        <v>0</v>
      </c>
      <c r="G31" s="226">
        <v>0</v>
      </c>
      <c r="H31" s="226">
        <v>0</v>
      </c>
      <c r="I31" s="226">
        <v>0</v>
      </c>
      <c r="J31" s="226">
        <v>0</v>
      </c>
      <c r="K31" s="226">
        <v>0</v>
      </c>
      <c r="L31" s="226">
        <v>0</v>
      </c>
      <c r="M31" s="226">
        <v>0</v>
      </c>
      <c r="N31" s="226">
        <v>0</v>
      </c>
      <c r="O31" s="226">
        <v>0</v>
      </c>
      <c r="P31" s="226">
        <v>0</v>
      </c>
      <c r="Q31" s="226">
        <v>0</v>
      </c>
      <c r="R31" s="226">
        <v>0</v>
      </c>
      <c r="S31" s="226">
        <v>0</v>
      </c>
      <c r="T31" s="226">
        <v>0</v>
      </c>
      <c r="U31" s="226">
        <v>0</v>
      </c>
      <c r="V31" s="226">
        <v>0</v>
      </c>
      <c r="W31" s="226">
        <v>0</v>
      </c>
      <c r="X31" s="226">
        <v>0</v>
      </c>
      <c r="Y31" s="226">
        <v>0</v>
      </c>
      <c r="Z31" s="226">
        <v>0</v>
      </c>
      <c r="AA31" s="226">
        <v>0</v>
      </c>
    </row>
    <row r="32" spans="1:27">
      <c r="A32" s="157" t="s">
        <v>371</v>
      </c>
      <c r="B32" s="226"/>
      <c r="C32" s="226">
        <v>0</v>
      </c>
      <c r="D32" s="226">
        <v>-0.17711435035028256</v>
      </c>
      <c r="E32" s="226">
        <v>-0.48230580206762852</v>
      </c>
      <c r="F32" s="226">
        <v>-0.85646452229264369</v>
      </c>
      <c r="G32" s="226">
        <v>-1.2671345627864428</v>
      </c>
      <c r="H32" s="226">
        <v>-1.6925293186982882</v>
      </c>
      <c r="I32" s="226">
        <v>-1.8557307730774575</v>
      </c>
      <c r="J32" s="226">
        <v>-1.8057761749072254</v>
      </c>
      <c r="K32" s="226">
        <v>-1.6017753570469528</v>
      </c>
      <c r="L32" s="226">
        <v>-1.2761842677355251</v>
      </c>
      <c r="M32" s="226">
        <v>-0.85078951182366858</v>
      </c>
      <c r="N32" s="226">
        <v>-0.51047370709419448</v>
      </c>
      <c r="O32" s="226">
        <v>-0.25523685354710279</v>
      </c>
      <c r="P32" s="226">
        <v>-8.5078951182371299E-2</v>
      </c>
      <c r="Q32" s="226">
        <v>0</v>
      </c>
      <c r="R32" s="226">
        <v>0</v>
      </c>
      <c r="S32" s="226">
        <v>0</v>
      </c>
      <c r="T32" s="226">
        <v>0</v>
      </c>
      <c r="U32" s="226">
        <v>0</v>
      </c>
      <c r="V32" s="226">
        <v>0</v>
      </c>
      <c r="W32" s="226">
        <v>0</v>
      </c>
      <c r="X32" s="226">
        <v>0</v>
      </c>
      <c r="Y32" s="226">
        <v>0</v>
      </c>
      <c r="Z32" s="226">
        <v>0</v>
      </c>
      <c r="AA32" s="226">
        <v>0</v>
      </c>
    </row>
    <row r="33" spans="1:27">
      <c r="A33" s="157" t="s">
        <v>370</v>
      </c>
      <c r="B33" s="226"/>
      <c r="C33" s="226">
        <v>0</v>
      </c>
      <c r="D33" s="226">
        <v>-0.36461574440473932</v>
      </c>
      <c r="E33" s="226">
        <v>-0.84286000449740328</v>
      </c>
      <c r="F33" s="226">
        <v>-1.3848789668158834</v>
      </c>
      <c r="G33" s="226">
        <v>-1.9563088614641511</v>
      </c>
      <c r="H33" s="226">
        <v>-2.5328603214825884</v>
      </c>
      <c r="I33" s="226">
        <v>-2.6294857450925968</v>
      </c>
      <c r="J33" s="226">
        <v>-2.4971723610110019</v>
      </c>
      <c r="K33" s="226">
        <v>-2.1857739826998901</v>
      </c>
      <c r="L33" s="226">
        <v>-1.7296543800553343</v>
      </c>
      <c r="M33" s="226">
        <v>-1.1531029200368859</v>
      </c>
      <c r="N33" s="226">
        <v>-0.69186175202213818</v>
      </c>
      <c r="O33" s="226">
        <v>-0.34593087601106909</v>
      </c>
      <c r="P33" s="226">
        <v>-0.1153102920036897</v>
      </c>
      <c r="Q33" s="226">
        <v>0</v>
      </c>
      <c r="R33" s="226">
        <v>0</v>
      </c>
      <c r="S33" s="226">
        <v>0</v>
      </c>
      <c r="T33" s="226">
        <v>0</v>
      </c>
      <c r="U33" s="226">
        <v>0</v>
      </c>
      <c r="V33" s="226">
        <v>0</v>
      </c>
      <c r="W33" s="226">
        <v>0</v>
      </c>
      <c r="X33" s="226">
        <v>0</v>
      </c>
      <c r="Y33" s="226">
        <v>0</v>
      </c>
      <c r="Z33" s="226">
        <v>0</v>
      </c>
      <c r="AA33" s="226">
        <v>0</v>
      </c>
    </row>
    <row r="34" spans="1:27">
      <c r="A34" s="157" t="s">
        <v>463</v>
      </c>
      <c r="B34" s="226"/>
      <c r="C34" s="226">
        <v>0</v>
      </c>
      <c r="D34" s="226">
        <v>2.0866726810645719</v>
      </c>
      <c r="E34" s="226">
        <v>4.0751243154948602</v>
      </c>
      <c r="F34" s="226">
        <v>5.9984020413211159</v>
      </c>
      <c r="G34" s="226">
        <v>7.89761062871015</v>
      </c>
      <c r="H34" s="226">
        <v>9.7545450454314953</v>
      </c>
      <c r="I34" s="226">
        <v>11.638331622974052</v>
      </c>
      <c r="J34" s="226">
        <v>13.607862362932632</v>
      </c>
      <c r="K34" s="226">
        <v>15.734206779708559</v>
      </c>
      <c r="L34" s="226">
        <v>17.974562046739262</v>
      </c>
      <c r="M34" s="226">
        <v>20.355900995354183</v>
      </c>
      <c r="N34" s="226">
        <v>22.891560384943709</v>
      </c>
      <c r="O34" s="226">
        <v>25.520704508214067</v>
      </c>
      <c r="P34" s="226">
        <v>28.164990400769007</v>
      </c>
      <c r="Q34" s="226">
        <v>30.852032931832873</v>
      </c>
      <c r="R34" s="226">
        <v>33.546624411394951</v>
      </c>
      <c r="S34" s="226">
        <v>36.265249908249089</v>
      </c>
      <c r="T34" s="226">
        <v>38.990766330975866</v>
      </c>
      <c r="U34" s="226">
        <v>41.788345677987614</v>
      </c>
      <c r="V34" s="226">
        <v>44.651686995954364</v>
      </c>
      <c r="W34" s="226">
        <v>47.577856965049278</v>
      </c>
      <c r="X34" s="226">
        <v>50.515348453850486</v>
      </c>
      <c r="Y34" s="226">
        <v>53.526618597878972</v>
      </c>
      <c r="Z34" s="226">
        <v>56.610816964283849</v>
      </c>
      <c r="AA34" s="226">
        <v>59.740248953008646</v>
      </c>
    </row>
    <row r="35" spans="1:27">
      <c r="A35" s="157" t="s">
        <v>379</v>
      </c>
      <c r="B35" s="226"/>
      <c r="C35" s="226">
        <v>0</v>
      </c>
      <c r="D35" s="226">
        <v>0.25393136033113883</v>
      </c>
      <c r="E35" s="226">
        <v>0.44356880483935601</v>
      </c>
      <c r="F35" s="226">
        <v>0.5493358686822658</v>
      </c>
      <c r="G35" s="226">
        <v>1.8927053522734383</v>
      </c>
      <c r="H35" s="226">
        <v>3.0424773124615001</v>
      </c>
      <c r="I35" s="226">
        <v>4.0928883406608163</v>
      </c>
      <c r="J35" s="226">
        <v>5.0541580092649863</v>
      </c>
      <c r="K35" s="226">
        <v>6.1639484804235867</v>
      </c>
      <c r="L35" s="226">
        <v>7.3977179184242958</v>
      </c>
      <c r="M35" s="226">
        <v>8.827695599812003</v>
      </c>
      <c r="N35" s="226">
        <v>10.495558137892779</v>
      </c>
      <c r="O35" s="226">
        <v>12.255048806207958</v>
      </c>
      <c r="P35" s="226">
        <v>14.141777611045603</v>
      </c>
      <c r="Q35" s="226">
        <v>16.14050516119514</v>
      </c>
      <c r="R35" s="226">
        <v>16.382633643385482</v>
      </c>
      <c r="S35" s="226">
        <v>16.733201490526174</v>
      </c>
      <c r="T35" s="226">
        <v>17.133794197100038</v>
      </c>
      <c r="U35" s="226">
        <v>17.572246991605354</v>
      </c>
      <c r="V35" s="226">
        <v>18.023001955448127</v>
      </c>
      <c r="W35" s="226">
        <v>18.463809247319919</v>
      </c>
      <c r="X35" s="226">
        <v>18.812040883006631</v>
      </c>
      <c r="Y35" s="226">
        <v>19.088307972841889</v>
      </c>
      <c r="Z35" s="226">
        <v>19.289846434493828</v>
      </c>
      <c r="AA35" s="226">
        <v>19.401848892209685</v>
      </c>
    </row>
    <row r="36" spans="1:27"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</row>
    <row r="37" spans="1:27">
      <c r="A37" s="157" t="s">
        <v>406</v>
      </c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</row>
    <row r="38" spans="1:27">
      <c r="B38" s="226">
        <v>2025</v>
      </c>
      <c r="C38" s="226">
        <v>2026</v>
      </c>
      <c r="D38" s="226">
        <v>2027</v>
      </c>
      <c r="E38" s="226">
        <v>2028</v>
      </c>
      <c r="F38" s="226">
        <v>2029</v>
      </c>
      <c r="G38" s="226">
        <v>2030</v>
      </c>
      <c r="H38" s="226">
        <v>2031</v>
      </c>
      <c r="I38" s="226">
        <v>2032</v>
      </c>
      <c r="J38" s="226">
        <v>2033</v>
      </c>
      <c r="K38" s="226">
        <v>2034</v>
      </c>
      <c r="L38" s="226">
        <v>2035</v>
      </c>
      <c r="M38" s="226">
        <v>2036</v>
      </c>
      <c r="N38" s="226">
        <v>2037</v>
      </c>
      <c r="O38" s="226">
        <v>2038</v>
      </c>
      <c r="P38" s="226">
        <v>2039</v>
      </c>
      <c r="Q38" s="226">
        <v>2040</v>
      </c>
      <c r="R38" s="226">
        <v>2041</v>
      </c>
      <c r="S38" s="226">
        <v>2042</v>
      </c>
      <c r="T38" s="226">
        <v>2043</v>
      </c>
      <c r="U38" s="226">
        <v>2044</v>
      </c>
      <c r="V38" s="226">
        <v>2045</v>
      </c>
      <c r="W38" s="226">
        <v>2046</v>
      </c>
      <c r="X38" s="226">
        <v>2047</v>
      </c>
      <c r="Y38" s="226">
        <v>2048</v>
      </c>
      <c r="Z38" s="226">
        <v>2049</v>
      </c>
      <c r="AA38" s="226">
        <v>2050</v>
      </c>
    </row>
    <row r="39" spans="1:27">
      <c r="A39" s="157" t="s">
        <v>372</v>
      </c>
      <c r="B39" s="226">
        <v>-5.0999999999999996</v>
      </c>
      <c r="C39" s="226">
        <v>-4.9973276923496002</v>
      </c>
      <c r="D39" s="226">
        <v>-5.6143602145429776</v>
      </c>
      <c r="E39" s="226">
        <v>-5.7590921298183</v>
      </c>
      <c r="F39" s="226">
        <v>-5.7531891152700139</v>
      </c>
      <c r="G39" s="226">
        <v>-5.7843701180849729</v>
      </c>
      <c r="H39" s="226">
        <v>-5.7123602787001646</v>
      </c>
      <c r="I39" s="226">
        <v>-5.726703078019626</v>
      </c>
      <c r="J39" s="226">
        <v>-5.763855709029265</v>
      </c>
      <c r="K39" s="226">
        <v>-5.9059799232818939</v>
      </c>
      <c r="L39" s="226">
        <v>-6.0603131930989926</v>
      </c>
      <c r="M39" s="226">
        <v>-6.2460344387094562</v>
      </c>
      <c r="N39" s="226">
        <v>-6.3940895988961435</v>
      </c>
      <c r="O39" s="226">
        <v>-6.4992592129701698</v>
      </c>
      <c r="P39" s="226">
        <v>-6.5866012181802143</v>
      </c>
      <c r="Q39" s="226">
        <v>-6.6734707592286409</v>
      </c>
      <c r="R39" s="226">
        <v>-6.7586378824580695</v>
      </c>
      <c r="S39" s="226">
        <v>-6.8569233239649083</v>
      </c>
      <c r="T39" s="226">
        <v>-7.0049107881004407</v>
      </c>
      <c r="U39" s="226">
        <v>-7.1522443469353627</v>
      </c>
      <c r="V39" s="226">
        <v>-7.3074544346557193</v>
      </c>
      <c r="W39" s="226">
        <v>-7.4727811730602403</v>
      </c>
      <c r="X39" s="226">
        <v>-7.6206245236915358</v>
      </c>
      <c r="Y39" s="226">
        <v>-7.7844035192854637</v>
      </c>
      <c r="Z39" s="226">
        <v>-7.9415381929598059</v>
      </c>
      <c r="AA39" s="225">
        <v>-8.0802390585064998</v>
      </c>
    </row>
    <row r="40" spans="1:27">
      <c r="A40" s="157" t="s">
        <v>378</v>
      </c>
      <c r="B40" s="226"/>
      <c r="C40" s="226">
        <v>-4.9973276923496082</v>
      </c>
      <c r="D40" s="226">
        <v>-4.7701520172167378</v>
      </c>
      <c r="E40" s="226">
        <v>-4.1332270475950752</v>
      </c>
      <c r="F40" s="226">
        <v>-3.2832181043095745</v>
      </c>
      <c r="G40" s="226">
        <v>-2.432103209373615</v>
      </c>
      <c r="H40" s="226">
        <v>-1.4148189210961584</v>
      </c>
      <c r="I40" s="226">
        <v>-1.2698991034450517</v>
      </c>
      <c r="J40" s="226">
        <v>-1.1085771858106721</v>
      </c>
      <c r="K40" s="226">
        <v>-1.0645539906556736</v>
      </c>
      <c r="L40" s="226">
        <v>-1.0191334172901407</v>
      </c>
      <c r="M40" s="226">
        <v>-1.0120123092994102</v>
      </c>
      <c r="N40" s="226">
        <v>-1.0212130301800426</v>
      </c>
      <c r="O40" s="226">
        <v>-1.0053085775728783</v>
      </c>
      <c r="P40" s="226">
        <v>-0.96912198723123688</v>
      </c>
      <c r="Q40" s="226">
        <v>-0.938619711854769</v>
      </c>
      <c r="R40" s="226">
        <v>-0.8937133753158808</v>
      </c>
      <c r="S40" s="226">
        <v>-0.85073017861363331</v>
      </c>
      <c r="T40" s="226">
        <v>-0.84730517053188859</v>
      </c>
      <c r="U40" s="226">
        <v>-0.85286150031057151</v>
      </c>
      <c r="V40" s="226">
        <v>-0.86832886095053063</v>
      </c>
      <c r="W40" s="226">
        <v>-0.89722004302614811</v>
      </c>
      <c r="X40" s="226">
        <v>-0.92759876119900919</v>
      </c>
      <c r="Y40" s="226">
        <v>-0.98493551867079987</v>
      </c>
      <c r="Z40" s="226">
        <v>-1.0503115815311304</v>
      </c>
      <c r="AA40" s="225">
        <v>-1.0939907660655934</v>
      </c>
    </row>
    <row r="41" spans="1:27">
      <c r="A41" s="157" t="s">
        <v>371</v>
      </c>
      <c r="B41" s="226"/>
      <c r="C41" s="226">
        <v>-4.9948982466702327</v>
      </c>
      <c r="D41" s="226">
        <v>-4.6056895561286471</v>
      </c>
      <c r="E41" s="226">
        <v>-4.1650022007888765</v>
      </c>
      <c r="F41" s="226">
        <v>-3.6014391343203451</v>
      </c>
      <c r="G41" s="226">
        <v>-3.0815959690061252</v>
      </c>
      <c r="H41" s="226">
        <v>-2.4493604568698579</v>
      </c>
      <c r="I41" s="226">
        <v>-2.5329962715282832</v>
      </c>
      <c r="J41" s="226">
        <v>-2.4264874062709962</v>
      </c>
      <c r="K41" s="226">
        <v>-2.3034019946858044</v>
      </c>
      <c r="L41" s="226">
        <v>-2.0836806937640602</v>
      </c>
      <c r="M41" s="226">
        <v>-1.7973960109210836</v>
      </c>
      <c r="N41" s="226">
        <v>-1.5335689398974137</v>
      </c>
      <c r="O41" s="226">
        <v>-1.2904137196712602</v>
      </c>
      <c r="P41" s="226">
        <v>-1.0976009423039288</v>
      </c>
      <c r="Q41" s="226">
        <v>-0.9765106894245581</v>
      </c>
      <c r="R41" s="226">
        <v>-0.93061095440066466</v>
      </c>
      <c r="S41" s="226">
        <v>-0.89920459283151566</v>
      </c>
      <c r="T41" s="226">
        <v>-0.85240375367236743</v>
      </c>
      <c r="U41" s="226">
        <v>-0.84618315643370701</v>
      </c>
      <c r="V41" s="226">
        <v>-0.84486686456808768</v>
      </c>
      <c r="W41" s="226">
        <v>-0.84841180357777579</v>
      </c>
      <c r="X41" s="226">
        <v>-0.88677595623109606</v>
      </c>
      <c r="Y41" s="226">
        <v>-0.92846537108002702</v>
      </c>
      <c r="Z41" s="226">
        <v>-0.96468015938655816</v>
      </c>
      <c r="AA41" s="225">
        <v>-0.88971694995340611</v>
      </c>
    </row>
    <row r="42" spans="1:27">
      <c r="A42" s="157" t="s">
        <v>370</v>
      </c>
      <c r="B42" s="226"/>
      <c r="C42" s="226">
        <v>-4.9948982466702327</v>
      </c>
      <c r="D42" s="226">
        <v>-4.6388836472221158</v>
      </c>
      <c r="E42" s="226">
        <v>-4.0993603016353406</v>
      </c>
      <c r="F42" s="226">
        <v>-3.4281114733419935</v>
      </c>
      <c r="G42" s="226">
        <v>-2.7940928185211802</v>
      </c>
      <c r="H42" s="226">
        <v>-2.04752337354285</v>
      </c>
      <c r="I42" s="226">
        <v>-2.0730511231006865</v>
      </c>
      <c r="J42" s="226">
        <v>-2.0585508550719203</v>
      </c>
      <c r="K42" s="226">
        <v>-2.0505945507599139</v>
      </c>
      <c r="L42" s="226">
        <v>-1.9739278643101246</v>
      </c>
      <c r="M42" s="226">
        <v>-1.8554460866142191</v>
      </c>
      <c r="N42" s="226">
        <v>-1.7169251213353416</v>
      </c>
      <c r="O42" s="226">
        <v>-1.5603616105521951</v>
      </c>
      <c r="P42" s="226">
        <v>-1.416584083470587</v>
      </c>
      <c r="Q42" s="226">
        <v>-1.3085888637185945</v>
      </c>
      <c r="R42" s="226">
        <v>-1.1517088622282918</v>
      </c>
      <c r="S42" s="226">
        <v>-1.0283044264607888</v>
      </c>
      <c r="T42" s="226">
        <v>-0.94417993115884347</v>
      </c>
      <c r="U42" s="226">
        <v>-0.93527093565415087</v>
      </c>
      <c r="V42" s="226">
        <v>-0.93029868623142697</v>
      </c>
      <c r="W42" s="226">
        <v>-0.92890615053501935</v>
      </c>
      <c r="X42" s="226">
        <v>-0.9637666756909895</v>
      </c>
      <c r="Y42" s="226">
        <v>-1.0006664156428349</v>
      </c>
      <c r="Z42" s="226">
        <v>-1.0327215815469861</v>
      </c>
      <c r="AA42" s="225">
        <v>-0.95386890779480593</v>
      </c>
    </row>
    <row r="43" spans="1:27">
      <c r="A43" s="157" t="s">
        <v>463</v>
      </c>
      <c r="B43" s="226"/>
      <c r="C43" s="226">
        <v>-4.9973276923496002</v>
      </c>
      <c r="D43" s="226">
        <v>-5.3292944862274565</v>
      </c>
      <c r="E43" s="226">
        <v>-5.1498813904185559</v>
      </c>
      <c r="F43" s="226">
        <v>-4.9334453850551894</v>
      </c>
      <c r="G43" s="226">
        <v>-4.8088475512086664</v>
      </c>
      <c r="H43" s="226">
        <v>-4.6227118862503733</v>
      </c>
      <c r="I43" s="226">
        <v>-4.5146805175659397</v>
      </c>
      <c r="J43" s="226">
        <v>-4.3814378338844104</v>
      </c>
      <c r="K43" s="226">
        <v>-4.3476607591877965</v>
      </c>
      <c r="L43" s="226">
        <v>-4.2984642389326417</v>
      </c>
      <c r="M43" s="226">
        <v>-4.2075716307066173</v>
      </c>
      <c r="N43" s="226">
        <v>-4.0791072387442204</v>
      </c>
      <c r="O43" s="226">
        <v>-4.0072372829417562</v>
      </c>
      <c r="P43" s="226">
        <v>-3.8192555491327074</v>
      </c>
      <c r="Q43" s="226">
        <v>-3.6428660286631067</v>
      </c>
      <c r="R43" s="226">
        <v>-3.5028835562648899</v>
      </c>
      <c r="S43" s="226">
        <v>-3.3589125367701875</v>
      </c>
      <c r="T43" s="226">
        <v>-3.1847414640999516</v>
      </c>
      <c r="U43" s="226">
        <v>-3.0919705879154682</v>
      </c>
      <c r="V43" s="226">
        <v>-2.9908036682895984</v>
      </c>
      <c r="W43" s="226">
        <v>-2.9125724071500358</v>
      </c>
      <c r="X43" s="226">
        <v>-2.6958343101737747</v>
      </c>
      <c r="Y43" s="226">
        <v>-2.5591534187730991</v>
      </c>
      <c r="Z43" s="226">
        <v>-2.5005084037370171</v>
      </c>
      <c r="AA43" s="225">
        <v>-2.3873499732686092</v>
      </c>
    </row>
    <row r="44" spans="1:27">
      <c r="A44" s="157" t="s">
        <v>379</v>
      </c>
      <c r="B44" s="226"/>
      <c r="C44" s="226">
        <v>-4.9973276923496002</v>
      </c>
      <c r="D44" s="226">
        <v>-5.6143602145429776</v>
      </c>
      <c r="E44" s="226">
        <v>-5.7590921298183</v>
      </c>
      <c r="F44" s="226">
        <v>-5.7531891152700139</v>
      </c>
      <c r="G44" s="226">
        <v>-5.3760861481708213</v>
      </c>
      <c r="H44" s="226">
        <v>-4.8109408623143102</v>
      </c>
      <c r="I44" s="226">
        <v>-4.4625440974527679</v>
      </c>
      <c r="J44" s="226">
        <v>-4.1079564044521133</v>
      </c>
      <c r="K44" s="226">
        <v>-3.8683708476307253</v>
      </c>
      <c r="L44" s="226">
        <v>-3.5332223423761104</v>
      </c>
      <c r="M44" s="226">
        <v>-3.2101103297330886</v>
      </c>
      <c r="N44" s="226">
        <v>-2.793419792175428</v>
      </c>
      <c r="O44" s="226">
        <v>-2.3349615179138485</v>
      </c>
      <c r="P44" s="226">
        <v>-1.845549651706579</v>
      </c>
      <c r="Q44" s="226">
        <v>-1.2819878446941497</v>
      </c>
      <c r="R44" s="226">
        <v>-1.3435301690868551</v>
      </c>
      <c r="S44" s="226">
        <v>-1.3725587458435904</v>
      </c>
      <c r="T44" s="226">
        <v>-1.3052828024533019</v>
      </c>
      <c r="U44" s="226">
        <v>-1.2143172970836733</v>
      </c>
      <c r="V44" s="226">
        <v>-1.1361656377235825</v>
      </c>
      <c r="W44" s="226">
        <v>-1.0014050567316737</v>
      </c>
      <c r="X44" s="226">
        <v>-0.91155863915196955</v>
      </c>
      <c r="Y44" s="226">
        <v>-0.86148355151372558</v>
      </c>
      <c r="Z44" s="226">
        <v>-0.84213241266952421</v>
      </c>
      <c r="AA44" s="225">
        <v>-0.85721492926668574</v>
      </c>
    </row>
    <row r="46" spans="1:27">
      <c r="A46" s="157" t="s">
        <v>403</v>
      </c>
    </row>
    <row r="47" spans="1:27">
      <c r="B47" s="157">
        <v>2025</v>
      </c>
      <c r="C47" s="157">
        <v>2026</v>
      </c>
      <c r="D47" s="157">
        <v>2027</v>
      </c>
      <c r="E47" s="157">
        <v>2028</v>
      </c>
      <c r="F47" s="157">
        <v>2029</v>
      </c>
      <c r="G47" s="157">
        <v>2030</v>
      </c>
      <c r="H47" s="157">
        <v>2031</v>
      </c>
      <c r="I47" s="157">
        <v>2032</v>
      </c>
      <c r="J47" s="157">
        <v>2033</v>
      </c>
      <c r="K47" s="157">
        <v>2034</v>
      </c>
      <c r="L47" s="157">
        <v>2035</v>
      </c>
      <c r="M47" s="157">
        <v>2036</v>
      </c>
      <c r="N47" s="157">
        <v>2037</v>
      </c>
      <c r="O47" s="157">
        <v>2038</v>
      </c>
      <c r="P47" s="157">
        <v>2039</v>
      </c>
      <c r="Q47" s="157">
        <v>2040</v>
      </c>
      <c r="R47" s="157">
        <v>2041</v>
      </c>
      <c r="S47" s="157">
        <v>2042</v>
      </c>
      <c r="T47" s="157">
        <v>2043</v>
      </c>
      <c r="U47" s="157">
        <v>2044</v>
      </c>
      <c r="V47" s="157">
        <v>2045</v>
      </c>
      <c r="W47" s="157">
        <v>2046</v>
      </c>
      <c r="X47" s="157">
        <v>2047</v>
      </c>
      <c r="Y47" s="157">
        <v>2048</v>
      </c>
      <c r="Z47" s="157">
        <v>2049</v>
      </c>
      <c r="AA47" s="157">
        <v>2050</v>
      </c>
    </row>
    <row r="48" spans="1:27">
      <c r="A48" s="157" t="s">
        <v>372</v>
      </c>
      <c r="B48" s="226">
        <v>115.7</v>
      </c>
      <c r="C48" s="226">
        <v>118.39007175426582</v>
      </c>
      <c r="D48" s="226">
        <v>120.95332520448943</v>
      </c>
      <c r="E48" s="226">
        <v>123.32628992179797</v>
      </c>
      <c r="F48" s="226">
        <v>125.73418590060636</v>
      </c>
      <c r="G48" s="226">
        <v>127.95312388299101</v>
      </c>
      <c r="H48" s="226">
        <v>130.16368935164533</v>
      </c>
      <c r="I48" s="226">
        <v>132.50473826147498</v>
      </c>
      <c r="J48" s="226">
        <v>134.84054205722836</v>
      </c>
      <c r="K48" s="226">
        <v>137.38702710563462</v>
      </c>
      <c r="L48" s="226">
        <v>139.91380152407089</v>
      </c>
      <c r="M48" s="226">
        <v>142.45428476476209</v>
      </c>
      <c r="N48" s="226">
        <v>144.89906108569491</v>
      </c>
      <c r="O48" s="226">
        <v>147.29296117289735</v>
      </c>
      <c r="P48" s="226">
        <v>149.72649533480467</v>
      </c>
      <c r="Q48" s="226">
        <v>152.29654499227931</v>
      </c>
      <c r="R48" s="226">
        <v>155.12203867741079</v>
      </c>
      <c r="S48" s="226">
        <v>158.104624234413</v>
      </c>
      <c r="T48" s="226">
        <v>161.32805509625442</v>
      </c>
      <c r="U48" s="226">
        <v>164.68008585572215</v>
      </c>
      <c r="V48" s="226">
        <v>168.18102012785337</v>
      </c>
      <c r="W48" s="226">
        <v>171.86132346993162</v>
      </c>
      <c r="X48" s="226">
        <v>175.58812516044372</v>
      </c>
      <c r="Y48" s="226">
        <v>179.43372372596687</v>
      </c>
      <c r="Z48" s="226">
        <v>183.36859267385148</v>
      </c>
      <c r="AA48" s="226">
        <v>187.5904481526839</v>
      </c>
    </row>
    <row r="49" spans="1:27">
      <c r="A49" s="157" t="s">
        <v>384</v>
      </c>
      <c r="B49" s="226"/>
      <c r="C49" s="226">
        <v>118.39007175426582</v>
      </c>
      <c r="D49" s="226">
        <v>120.31284059300383</v>
      </c>
      <c r="E49" s="226">
        <v>121.07804745721617</v>
      </c>
      <c r="F49" s="226">
        <v>120.97182428833726</v>
      </c>
      <c r="G49" s="226">
        <v>119.73967874149562</v>
      </c>
      <c r="H49" s="226">
        <v>117.51611523859403</v>
      </c>
      <c r="I49" s="226">
        <v>115.27143256652246</v>
      </c>
      <c r="J49" s="226">
        <v>112.96568344099975</v>
      </c>
      <c r="K49" s="226">
        <v>110.95546234322346</v>
      </c>
      <c r="L49" s="226">
        <v>108.95453620661752</v>
      </c>
      <c r="M49" s="226">
        <v>107.0849447159254</v>
      </c>
      <c r="N49" s="226">
        <v>105.34634081566816</v>
      </c>
      <c r="O49" s="226">
        <v>103.62646755083679</v>
      </c>
      <c r="P49" s="226">
        <v>101.90489419055785</v>
      </c>
      <c r="Q49" s="226">
        <v>100.27628105157945</v>
      </c>
      <c r="R49" s="226">
        <v>98.731127818996853</v>
      </c>
      <c r="S49" s="226">
        <v>97.209269854442383</v>
      </c>
      <c r="T49" s="226">
        <v>95.805426580244557</v>
      </c>
      <c r="U49" s="226">
        <v>94.476872040960586</v>
      </c>
      <c r="V49" s="226">
        <v>93.239959077642482</v>
      </c>
      <c r="W49" s="226">
        <v>92.141194371245248</v>
      </c>
      <c r="X49" s="226">
        <v>91.105308763704684</v>
      </c>
      <c r="Y49" s="226">
        <v>90.184364679216671</v>
      </c>
      <c r="Z49" s="226">
        <v>89.34806236855681</v>
      </c>
      <c r="AA49" s="226">
        <v>88.625254230161616</v>
      </c>
    </row>
    <row r="50" spans="1:27">
      <c r="A50" s="157" t="s">
        <v>371</v>
      </c>
      <c r="B50" s="226"/>
      <c r="C50" s="226">
        <v>118.38764230858645</v>
      </c>
      <c r="D50" s="226">
        <v>119.61699412599296</v>
      </c>
      <c r="E50" s="226">
        <v>120.18345903954656</v>
      </c>
      <c r="F50" s="226">
        <v>120.33683292592599</v>
      </c>
      <c r="G50" s="226">
        <v>119.86864499178662</v>
      </c>
      <c r="H50" s="226">
        <v>118.9536812849675</v>
      </c>
      <c r="I50" s="226">
        <v>118.65103881376812</v>
      </c>
      <c r="J50" s="226">
        <v>118.20561715579157</v>
      </c>
      <c r="K50" s="226">
        <v>117.71595555858721</v>
      </c>
      <c r="L50" s="226">
        <v>116.89051422538661</v>
      </c>
      <c r="M50" s="226">
        <v>115.67447162868298</v>
      </c>
      <c r="N50" s="226">
        <v>114.06675319016229</v>
      </c>
      <c r="O50" s="226">
        <v>112.17420345944042</v>
      </c>
      <c r="P50" s="226">
        <v>110.14119434477783</v>
      </c>
      <c r="Q50" s="226">
        <v>108.11511781073087</v>
      </c>
      <c r="R50" s="226">
        <v>106.25359485111451</v>
      </c>
      <c r="S50" s="226">
        <v>104.49900299492367</v>
      </c>
      <c r="T50" s="226">
        <v>102.85204353228998</v>
      </c>
      <c r="U50" s="226">
        <v>101.27546312725251</v>
      </c>
      <c r="V50" s="226">
        <v>99.779384574166144</v>
      </c>
      <c r="W50" s="226">
        <v>98.377773731318783</v>
      </c>
      <c r="X50" s="226">
        <v>97.035626891552752</v>
      </c>
      <c r="Y50" s="226">
        <v>95.787382376684377</v>
      </c>
      <c r="Z50" s="226">
        <v>94.613176093402856</v>
      </c>
      <c r="AA50" s="226">
        <v>93.512072697644726</v>
      </c>
    </row>
    <row r="51" spans="1:27">
      <c r="A51" s="157" t="s">
        <v>370</v>
      </c>
      <c r="C51" s="226">
        <v>118.38764230858645</v>
      </c>
      <c r="D51" s="226">
        <v>120.82613470217321</v>
      </c>
      <c r="E51" s="226">
        <v>122.5950944742858</v>
      </c>
      <c r="F51" s="226">
        <v>123.90092605616596</v>
      </c>
      <c r="G51" s="226">
        <v>124.49020860069683</v>
      </c>
      <c r="H51" s="226">
        <v>124.52369000212835</v>
      </c>
      <c r="I51" s="226">
        <v>123.54151194748908</v>
      </c>
      <c r="J51" s="226">
        <v>122.12034048631605</v>
      </c>
      <c r="K51" s="226">
        <v>120.4515533713393</v>
      </c>
      <c r="L51" s="226">
        <v>118.32193048511866</v>
      </c>
      <c r="M51" s="226">
        <v>115.75306355938967</v>
      </c>
      <c r="N51" s="226">
        <v>113.26166498903049</v>
      </c>
      <c r="O51" s="226">
        <v>110.88544435548762</v>
      </c>
      <c r="P51" s="226">
        <v>108.70290985665466</v>
      </c>
      <c r="Q51" s="226">
        <v>106.80117885475862</v>
      </c>
      <c r="R51" s="226">
        <v>105.19468701780801</v>
      </c>
      <c r="S51" s="226">
        <v>103.59564234370376</v>
      </c>
      <c r="T51" s="226">
        <v>102.06206525878818</v>
      </c>
      <c r="U51" s="226">
        <v>100.59318121389637</v>
      </c>
      <c r="V51" s="226">
        <v>99.198305180224835</v>
      </c>
      <c r="W51" s="226">
        <v>97.890292010250363</v>
      </c>
      <c r="X51" s="226">
        <v>96.636180652185857</v>
      </c>
      <c r="Y51" s="226">
        <v>95.469097587516742</v>
      </c>
      <c r="Z51" s="226">
        <v>94.370039873533059</v>
      </c>
      <c r="AA51" s="226">
        <v>93.33820443058957</v>
      </c>
    </row>
    <row r="52" spans="1:27">
      <c r="A52" s="157" t="s">
        <v>463</v>
      </c>
      <c r="C52" s="226">
        <v>118.39007175426582</v>
      </c>
      <c r="D52" s="226">
        <v>119.14791132226048</v>
      </c>
      <c r="E52" s="226">
        <v>119.44401373545202</v>
      </c>
      <c r="F52" s="226">
        <v>119.55816518353417</v>
      </c>
      <c r="G52" s="226">
        <v>119.3023637350469</v>
      </c>
      <c r="H52" s="226">
        <v>118.81666362422878</v>
      </c>
      <c r="I52" s="226">
        <v>118.06686004244591</v>
      </c>
      <c r="J52" s="226">
        <v>117.01713304378865</v>
      </c>
      <c r="K52" s="226">
        <v>115.92383047961343</v>
      </c>
      <c r="L52" s="226">
        <v>114.62253105915465</v>
      </c>
      <c r="M52" s="226">
        <v>113.16634502525073</v>
      </c>
      <c r="N52" s="226">
        <v>111.67430306780828</v>
      </c>
      <c r="O52" s="226">
        <v>110.20848725659336</v>
      </c>
      <c r="P52" s="226">
        <v>108.73998486497148</v>
      </c>
      <c r="Q52" s="226">
        <v>107.30732485366556</v>
      </c>
      <c r="R52" s="226">
        <v>105.95318191601373</v>
      </c>
      <c r="S52" s="226">
        <v>104.5877751902689</v>
      </c>
      <c r="T52" s="226">
        <v>103.24569618060492</v>
      </c>
      <c r="U52" s="226">
        <v>101.88781625874212</v>
      </c>
      <c r="V52" s="226">
        <v>100.52650336298341</v>
      </c>
      <c r="W52" s="226">
        <v>99.219522144738178</v>
      </c>
      <c r="X52" s="226">
        <v>97.803826212707719</v>
      </c>
      <c r="Y52" s="226">
        <v>96.333417824083313</v>
      </c>
      <c r="Z52" s="226">
        <v>94.875568794670869</v>
      </c>
      <c r="AA52" s="226">
        <v>93.54047444671717</v>
      </c>
    </row>
    <row r="53" spans="1:27">
      <c r="A53" s="157" t="s">
        <v>379</v>
      </c>
      <c r="C53" s="226">
        <v>118.39007175426582</v>
      </c>
      <c r="D53" s="226">
        <v>120.95332520448943</v>
      </c>
      <c r="E53" s="226">
        <v>123.32628992179797</v>
      </c>
      <c r="F53" s="226">
        <v>125.73418590060636</v>
      </c>
      <c r="G53" s="226">
        <v>126.4122340271654</v>
      </c>
      <c r="H53" s="226">
        <v>126.72820575789984</v>
      </c>
      <c r="I53" s="226">
        <v>126.89651918589844</v>
      </c>
      <c r="J53" s="226">
        <v>126.82000520681926</v>
      </c>
      <c r="K53" s="226">
        <v>126.57570896754837</v>
      </c>
      <c r="L53" s="226">
        <v>125.67202999544611</v>
      </c>
      <c r="M53" s="226">
        <v>124.12756170113055</v>
      </c>
      <c r="N53" s="226">
        <v>121.86895938598985</v>
      </c>
      <c r="O53" s="226">
        <v>119.01734388649628</v>
      </c>
      <c r="P53" s="226">
        <v>115.60295685268569</v>
      </c>
      <c r="Q53" s="226">
        <v>111.82246913062377</v>
      </c>
      <c r="R53" s="226">
        <v>109.74096663745981</v>
      </c>
      <c r="S53" s="226">
        <v>107.68731304473167</v>
      </c>
      <c r="T53" s="226">
        <v>105.68194306552773</v>
      </c>
      <c r="U53" s="226">
        <v>103.64958706621445</v>
      </c>
      <c r="V53" s="226">
        <v>101.63550982849512</v>
      </c>
      <c r="W53" s="226">
        <v>99.669509902270121</v>
      </c>
      <c r="X53" s="226">
        <v>97.850194739469273</v>
      </c>
      <c r="Y53" s="226">
        <v>96.200099567936576</v>
      </c>
      <c r="Z53" s="226">
        <v>94.713349475237848</v>
      </c>
      <c r="AA53" s="226">
        <v>93.524225807518903</v>
      </c>
    </row>
    <row r="57" spans="1:27">
      <c r="A57" s="157" t="s">
        <v>401</v>
      </c>
    </row>
    <row r="58" spans="1:27">
      <c r="B58" s="157">
        <v>2025</v>
      </c>
      <c r="C58" s="157">
        <v>2026</v>
      </c>
      <c r="D58" s="157">
        <v>2027</v>
      </c>
      <c r="E58" s="157">
        <v>2028</v>
      </c>
      <c r="F58" s="157">
        <v>2029</v>
      </c>
      <c r="G58" s="157">
        <v>2030</v>
      </c>
      <c r="H58" s="157">
        <v>2031</v>
      </c>
      <c r="I58" s="157">
        <v>2032</v>
      </c>
      <c r="J58" s="157">
        <v>2033</v>
      </c>
      <c r="K58" s="157">
        <v>2034</v>
      </c>
      <c r="L58" s="157">
        <v>2035</v>
      </c>
      <c r="M58" s="157">
        <v>2036</v>
      </c>
      <c r="N58" s="157">
        <v>2037</v>
      </c>
      <c r="O58" s="157">
        <v>2038</v>
      </c>
      <c r="P58" s="157">
        <v>2039</v>
      </c>
      <c r="Q58" s="157">
        <v>2040</v>
      </c>
      <c r="R58" s="157">
        <v>2041</v>
      </c>
      <c r="S58" s="157">
        <v>2042</v>
      </c>
      <c r="T58" s="157">
        <v>2043</v>
      </c>
      <c r="U58" s="157">
        <v>2044</v>
      </c>
      <c r="V58" s="157">
        <v>2045</v>
      </c>
      <c r="W58" s="157">
        <v>2046</v>
      </c>
      <c r="X58" s="157">
        <v>2047</v>
      </c>
      <c r="Y58" s="157">
        <v>2048</v>
      </c>
      <c r="Z58" s="157">
        <v>2049</v>
      </c>
      <c r="AA58" s="157">
        <v>2050</v>
      </c>
    </row>
    <row r="59" spans="1:27">
      <c r="A59" s="157" t="s">
        <v>385</v>
      </c>
      <c r="B59" s="225">
        <v>68.681451029229066</v>
      </c>
      <c r="C59" s="225">
        <v>68.489354905271</v>
      </c>
      <c r="D59" s="225">
        <v>68.459539767655912</v>
      </c>
      <c r="E59" s="225">
        <v>68.648194942871996</v>
      </c>
      <c r="F59" s="225">
        <v>68.957712367885321</v>
      </c>
      <c r="G59" s="225">
        <v>69.360846877952994</v>
      </c>
      <c r="H59" s="225">
        <v>69.790627664096988</v>
      </c>
      <c r="I59" s="225">
        <v>70.215782476116715</v>
      </c>
      <c r="J59" s="225">
        <v>70.61276341065485</v>
      </c>
      <c r="K59" s="225">
        <v>70.859098973639007</v>
      </c>
      <c r="L59" s="225">
        <v>71.126674567607438</v>
      </c>
      <c r="M59" s="225">
        <v>71.399184437877096</v>
      </c>
      <c r="N59" s="225">
        <v>71.650450277301104</v>
      </c>
      <c r="O59" s="225">
        <v>71.952046282921941</v>
      </c>
      <c r="P59" s="225">
        <v>72.311396576655369</v>
      </c>
      <c r="Q59" s="225">
        <v>72.576756829062049</v>
      </c>
      <c r="R59" s="225">
        <v>72.736165984543163</v>
      </c>
      <c r="S59" s="225">
        <v>72.855780065280513</v>
      </c>
      <c r="T59" s="225">
        <v>72.9787471187622</v>
      </c>
      <c r="U59" s="225">
        <v>73.100485226220954</v>
      </c>
      <c r="V59" s="225">
        <v>73.224651221100942</v>
      </c>
      <c r="W59" s="225">
        <v>73.368347171994969</v>
      </c>
      <c r="X59" s="225">
        <v>73.478458024822089</v>
      </c>
      <c r="Y59" s="225">
        <v>73.560605874075094</v>
      </c>
      <c r="Z59" s="225">
        <v>73.569404381370461</v>
      </c>
      <c r="AA59" s="225">
        <v>73.559475308356483</v>
      </c>
    </row>
    <row r="60" spans="1:27">
      <c r="A60" s="157" t="s">
        <v>386</v>
      </c>
      <c r="B60" s="225">
        <v>68.681451029229066</v>
      </c>
      <c r="C60" s="225">
        <v>68.489354905271</v>
      </c>
      <c r="D60" s="225">
        <v>68.459539767655912</v>
      </c>
      <c r="E60" s="225">
        <v>68.648194942871996</v>
      </c>
      <c r="F60" s="225">
        <v>68.957712367885321</v>
      </c>
      <c r="G60" s="225">
        <v>70.188724254741103</v>
      </c>
      <c r="H60" s="225">
        <v>71.424079392518053</v>
      </c>
      <c r="I60" s="225">
        <v>72.71694903564908</v>
      </c>
      <c r="J60" s="225">
        <v>74.001241881214369</v>
      </c>
      <c r="K60" s="225">
        <v>75.148111546042657</v>
      </c>
      <c r="L60" s="225">
        <v>76.334538319223952</v>
      </c>
      <c r="M60" s="225">
        <v>77.544598303108742</v>
      </c>
      <c r="N60" s="225">
        <v>78.703193168785518</v>
      </c>
      <c r="O60" s="225">
        <v>79.933940003535625</v>
      </c>
      <c r="P60" s="225">
        <v>81.247215532588058</v>
      </c>
      <c r="Q60" s="225">
        <v>82.52273901465739</v>
      </c>
      <c r="R60" s="225">
        <v>82.703993740124091</v>
      </c>
      <c r="S60" s="225">
        <v>82.839999839024529</v>
      </c>
      <c r="T60" s="225">
        <v>82.979818404870926</v>
      </c>
      <c r="U60" s="225">
        <v>83.118239609084654</v>
      </c>
      <c r="V60" s="225">
        <v>83.259421420420082</v>
      </c>
      <c r="W60" s="225">
        <v>83.422809590010218</v>
      </c>
      <c r="X60" s="225">
        <v>83.548010130342121</v>
      </c>
      <c r="Y60" s="225">
        <v>83.641415581280853</v>
      </c>
      <c r="Z60" s="225">
        <v>83.651419855076028</v>
      </c>
      <c r="AA60" s="225">
        <v>83.640130093218517</v>
      </c>
    </row>
    <row r="62" spans="1:27">
      <c r="A62" s="157" t="s">
        <v>402</v>
      </c>
    </row>
    <row r="63" spans="1:27">
      <c r="B63" s="157">
        <v>2025</v>
      </c>
      <c r="C63" s="157">
        <v>2026</v>
      </c>
      <c r="D63" s="157">
        <v>2027</v>
      </c>
      <c r="E63" s="157">
        <v>2028</v>
      </c>
      <c r="F63" s="157">
        <v>2029</v>
      </c>
      <c r="G63" s="157">
        <v>2030</v>
      </c>
      <c r="H63" s="157">
        <v>2031</v>
      </c>
      <c r="I63" s="157">
        <v>2032</v>
      </c>
      <c r="J63" s="157">
        <v>2033</v>
      </c>
      <c r="K63" s="157">
        <v>2034</v>
      </c>
      <c r="L63" s="157">
        <v>2035</v>
      </c>
      <c r="M63" s="157">
        <v>2036</v>
      </c>
      <c r="N63" s="157">
        <v>2037</v>
      </c>
      <c r="O63" s="157">
        <v>2038</v>
      </c>
      <c r="P63" s="157">
        <v>2039</v>
      </c>
      <c r="Q63" s="157">
        <v>2040</v>
      </c>
      <c r="R63" s="157">
        <v>2041</v>
      </c>
      <c r="S63" s="157">
        <v>2042</v>
      </c>
      <c r="T63" s="157">
        <v>2043</v>
      </c>
      <c r="U63" s="157">
        <v>2044</v>
      </c>
      <c r="V63" s="157">
        <v>2045</v>
      </c>
      <c r="W63" s="157">
        <v>2046</v>
      </c>
      <c r="X63" s="157">
        <v>2047</v>
      </c>
      <c r="Y63" s="157">
        <v>2048</v>
      </c>
      <c r="Z63" s="157">
        <v>2049</v>
      </c>
      <c r="AA63" s="157">
        <v>2050</v>
      </c>
    </row>
    <row r="64" spans="1:27">
      <c r="A64" s="157" t="s">
        <v>385</v>
      </c>
      <c r="B64" s="225">
        <v>0.72</v>
      </c>
      <c r="C64" s="225">
        <v>0.87</v>
      </c>
      <c r="D64" s="225">
        <v>0.85</v>
      </c>
      <c r="E64" s="225">
        <v>0.83</v>
      </c>
      <c r="F64" s="225">
        <v>0.78</v>
      </c>
      <c r="G64" s="225">
        <v>0.79</v>
      </c>
      <c r="H64" s="225">
        <v>0.79</v>
      </c>
      <c r="I64" s="225">
        <v>0.78</v>
      </c>
      <c r="J64" s="225">
        <v>0.77</v>
      </c>
      <c r="K64" s="225">
        <v>0.75</v>
      </c>
      <c r="L64" s="225">
        <v>0.75</v>
      </c>
      <c r="M64" s="225">
        <v>0.74</v>
      </c>
      <c r="N64" s="225">
        <v>0.73</v>
      </c>
      <c r="O64" s="225">
        <v>0.72</v>
      </c>
      <c r="P64" s="225">
        <v>0.71</v>
      </c>
      <c r="Q64" s="225">
        <v>0.7</v>
      </c>
      <c r="R64" s="225">
        <v>0.7</v>
      </c>
      <c r="S64" s="225">
        <v>0.7</v>
      </c>
      <c r="T64" s="225">
        <v>0.7</v>
      </c>
      <c r="U64" s="225">
        <v>0.7</v>
      </c>
      <c r="V64" s="225">
        <v>0.7</v>
      </c>
      <c r="W64" s="225">
        <v>0.7</v>
      </c>
      <c r="X64" s="225">
        <v>0.7</v>
      </c>
      <c r="Y64" s="225">
        <v>0.7</v>
      </c>
      <c r="Z64" s="225">
        <v>0.7</v>
      </c>
      <c r="AA64" s="225">
        <v>0.7</v>
      </c>
    </row>
    <row r="65" spans="1:27">
      <c r="A65" s="157" t="s">
        <v>386</v>
      </c>
      <c r="B65" s="225">
        <v>0.72</v>
      </c>
      <c r="C65" s="225">
        <v>0.87</v>
      </c>
      <c r="D65" s="225">
        <v>2.8</v>
      </c>
      <c r="E65" s="225">
        <v>2.78</v>
      </c>
      <c r="F65" s="225">
        <v>2.73</v>
      </c>
      <c r="G65" s="225">
        <v>2.74</v>
      </c>
      <c r="H65" s="225">
        <v>2.74</v>
      </c>
      <c r="I65" s="225">
        <v>2.73</v>
      </c>
      <c r="J65" s="225">
        <v>2.7199999999999998</v>
      </c>
      <c r="K65" s="225">
        <v>2.7</v>
      </c>
      <c r="L65" s="225">
        <v>2.7</v>
      </c>
      <c r="M65" s="225">
        <v>2.69</v>
      </c>
      <c r="N65" s="225">
        <v>2.6799999999999997</v>
      </c>
      <c r="O65" s="225">
        <v>2.67</v>
      </c>
      <c r="P65" s="225">
        <v>2.66</v>
      </c>
      <c r="Q65" s="225">
        <v>2.65</v>
      </c>
      <c r="R65" s="225">
        <v>2.65</v>
      </c>
      <c r="S65" s="225">
        <v>2.65</v>
      </c>
      <c r="T65" s="225">
        <v>2.65</v>
      </c>
      <c r="U65" s="225">
        <v>2.65</v>
      </c>
      <c r="V65" s="225">
        <v>2.65</v>
      </c>
      <c r="W65" s="225">
        <v>2.65</v>
      </c>
      <c r="X65" s="225">
        <v>2.65</v>
      </c>
      <c r="Y65" s="225">
        <v>2.65</v>
      </c>
      <c r="Z65" s="225">
        <v>2.65</v>
      </c>
      <c r="AA65" s="157">
        <v>2.65</v>
      </c>
    </row>
    <row r="67" spans="1:27" customFormat="1">
      <c r="A67" t="s">
        <v>407</v>
      </c>
    </row>
    <row r="68" spans="1:27" customFormat="1">
      <c r="B68">
        <f>[4]Fipu_Synthèse_bouclage!C$1</f>
        <v>2025</v>
      </c>
      <c r="C68">
        <f>[4]Fipu_Synthèse_bouclage!D$1</f>
        <v>2026</v>
      </c>
      <c r="D68">
        <f>[4]Fipu_Synthèse_bouclage!E$1</f>
        <v>2027</v>
      </c>
      <c r="E68">
        <f>[4]Fipu_Synthèse_bouclage!F$1</f>
        <v>2028</v>
      </c>
      <c r="F68">
        <f>[4]Fipu_Synthèse_bouclage!G$1</f>
        <v>2029</v>
      </c>
      <c r="G68">
        <f>[4]Fipu_Synthèse_bouclage!H$1</f>
        <v>2030</v>
      </c>
      <c r="H68">
        <f>[4]Fipu_Synthèse_bouclage!I$1</f>
        <v>2031</v>
      </c>
      <c r="I68">
        <f>[4]Fipu_Synthèse_bouclage!J$1</f>
        <v>2032</v>
      </c>
      <c r="J68">
        <f>[4]Fipu_Synthèse_bouclage!K$1</f>
        <v>2033</v>
      </c>
      <c r="K68">
        <f>[4]Fipu_Synthèse_bouclage!L$1</f>
        <v>2034</v>
      </c>
      <c r="L68">
        <f>[4]Fipu_Synthèse_bouclage!M$1</f>
        <v>2035</v>
      </c>
      <c r="M68">
        <f>[4]Fipu_Synthèse_bouclage!N$1</f>
        <v>2036</v>
      </c>
      <c r="N68">
        <f>[4]Fipu_Synthèse_bouclage!O$1</f>
        <v>2037</v>
      </c>
      <c r="O68">
        <f>[4]Fipu_Synthèse_bouclage!P$1</f>
        <v>2038</v>
      </c>
      <c r="P68">
        <f>[4]Fipu_Synthèse_bouclage!Q$1</f>
        <v>2039</v>
      </c>
      <c r="Q68">
        <f>[4]Fipu_Synthèse_bouclage!R$1</f>
        <v>2040</v>
      </c>
      <c r="R68">
        <f>[4]Fipu_Synthèse_bouclage!S$1</f>
        <v>2041</v>
      </c>
      <c r="S68">
        <f>[4]Fipu_Synthèse_bouclage!T$1</f>
        <v>2042</v>
      </c>
      <c r="T68">
        <f>[4]Fipu_Synthèse_bouclage!U$1</f>
        <v>2043</v>
      </c>
      <c r="U68">
        <f>[4]Fipu_Synthèse_bouclage!V$1</f>
        <v>2044</v>
      </c>
      <c r="V68">
        <f>[4]Fipu_Synthèse_bouclage!W$1</f>
        <v>2045</v>
      </c>
      <c r="W68">
        <f>[4]Fipu_Synthèse_bouclage!X$1</f>
        <v>2046</v>
      </c>
      <c r="X68">
        <f>[4]Fipu_Synthèse_bouclage!Y$1</f>
        <v>2047</v>
      </c>
      <c r="Y68">
        <f>[4]Fipu_Synthèse_bouclage!Z$1</f>
        <v>2048</v>
      </c>
      <c r="Z68">
        <f>[4]Fipu_Synthèse_bouclage!AA$1</f>
        <v>2049</v>
      </c>
      <c r="AA68">
        <f>[4]Fipu_Synthèse_bouclage!AB$1</f>
        <v>2050</v>
      </c>
    </row>
    <row r="69" spans="1:27" customFormat="1">
      <c r="A69" t="s">
        <v>372</v>
      </c>
      <c r="B69" s="63">
        <f>100*([4]Fipu_Synthèse_bouclage!C$24/[4]Fipu_Synthèse_bouclage!B$24-1)</f>
        <v>0.9300000000000086</v>
      </c>
      <c r="C69" s="63">
        <f>100*([4]Fipu_Synthèse_bouclage!D$24/[4]Fipu_Synthèse_bouclage!C$24-1)</f>
        <v>0.69999999999998952</v>
      </c>
      <c r="D69" s="63">
        <f>100*([4]Fipu_Synthèse_bouclage!E$24/[4]Fipu_Synthèse_bouclage!D$24-1)</f>
        <v>1.2263944945263505</v>
      </c>
      <c r="E69" s="63">
        <f>100*([4]Fipu_Synthèse_bouclage!F$24/[4]Fipu_Synthèse_bouclage!E$24-1)</f>
        <v>1.4114648320785683</v>
      </c>
      <c r="F69" s="63">
        <f>100*([4]Fipu_Synthèse_bouclage!G$24/[4]Fipu_Synthèse_bouclage!F$24-1)</f>
        <v>1.3265846457823693</v>
      </c>
      <c r="G69" s="63">
        <f>100*([4]Fipu_Synthèse_bouclage!H$24/[4]Fipu_Synthèse_bouclage!G$24-1)</f>
        <v>1.3858997466954515</v>
      </c>
      <c r="H69" s="63">
        <f>100*([4]Fipu_Synthèse_bouclage!I$24/[4]Fipu_Synthèse_bouclage!H$24-1)</f>
        <v>1.2673143106473717</v>
      </c>
      <c r="I69" s="63">
        <f>100*([4]Fipu_Synthèse_bouclage!J$24/[4]Fipu_Synthèse_bouclage!I$24-1)</f>
        <v>1.1260039602838612</v>
      </c>
      <c r="J69" s="63">
        <f>100*([4]Fipu_Synthèse_bouclage!K$24/[4]Fipu_Synthèse_bouclage!J$24-1)</f>
        <v>1.0751515004406409</v>
      </c>
      <c r="K69" s="63">
        <f>100*([4]Fipu_Synthèse_bouclage!L$24/[4]Fipu_Synthèse_bouclage!K$24-1)</f>
        <v>0.87480359467366764</v>
      </c>
      <c r="L69" s="63">
        <f>100*([4]Fipu_Synthèse_bouclage!M$24/[4]Fipu_Synthèse_bouclage!L$24-1)</f>
        <v>0.8976768808392821</v>
      </c>
      <c r="M69" s="63">
        <f>100*([4]Fipu_Synthèse_bouclage!N$24/[4]Fipu_Synthèse_bouclage!M$24-1)</f>
        <v>0.89319979139510508</v>
      </c>
      <c r="N69" s="63">
        <f>100*([4]Fipu_Synthèse_bouclage!O$24/[4]Fipu_Synthèse_bouclage!N$24-1)</f>
        <v>0.94857437362749764</v>
      </c>
      <c r="O69" s="63">
        <f>100*([4]Fipu_Synthèse_bouclage!P$24/[4]Fipu_Synthèse_bouclage!O$24-1)</f>
        <v>0.99978285283974788</v>
      </c>
      <c r="P69" s="63">
        <f>100*([4]Fipu_Synthèse_bouclage!Q$24/[4]Fipu_Synthèse_bouclage!P$24-1)</f>
        <v>1.0058922195342435</v>
      </c>
      <c r="Q69" s="63">
        <f>100*([4]Fipu_Synthèse_bouclage!R$24/[4]Fipu_Synthèse_bouclage!Q$24-1)</f>
        <v>0.9301939267278847</v>
      </c>
      <c r="R69" s="63">
        <f>100*([4]Fipu_Synthèse_bouclage!S$24/[4]Fipu_Synthèse_bouclage!R$24-1)</f>
        <v>0.77744653271871744</v>
      </c>
      <c r="S69" s="63">
        <f>100*([4]Fipu_Synthèse_bouclage!T$24/[4]Fipu_Synthèse_bouclage!S$24-1)</f>
        <v>0.71179137169790074</v>
      </c>
      <c r="T69" s="63">
        <f>100*([4]Fipu_Synthèse_bouclage!U$24/[4]Fipu_Synthèse_bouclage!T$24-1)</f>
        <v>0.60182327754110254</v>
      </c>
      <c r="U69" s="63">
        <f>100*([4]Fipu_Synthèse_bouclage!V$24/[4]Fipu_Synthèse_bouclage!U$24-1)</f>
        <v>0.56199303533410738</v>
      </c>
      <c r="V69" s="63">
        <f>100*([4]Fipu_Synthèse_bouclage!W$24/[4]Fipu_Synthèse_bouclage!V$24-1)</f>
        <v>0.51401415555429875</v>
      </c>
      <c r="W69" s="63">
        <f>100*([4]Fipu_Synthèse_bouclage!X$24/[4]Fipu_Synthèse_bouclage!W$24-1)</f>
        <v>0.4381297754936897</v>
      </c>
      <c r="X69" s="63">
        <f>100*([4]Fipu_Synthèse_bouclage!Y$24/[4]Fipu_Synthèse_bouclage!X$24-1)</f>
        <v>0.44732946271910379</v>
      </c>
      <c r="Y69" s="63">
        <f>100*([4]Fipu_Synthèse_bouclage!Z$24/[4]Fipu_Synthèse_bouclage!Y$24-1)</f>
        <v>0.42361925067018191</v>
      </c>
      <c r="Z69" s="63">
        <f>100*([4]Fipu_Synthèse_bouclage!AA$24/[4]Fipu_Synthèse_bouclage!Z$24-1)</f>
        <v>0.43026096636391564</v>
      </c>
      <c r="AA69" s="63">
        <f>100*([4]Fipu_Synthèse_bouclage!AB$24/[4]Fipu_Synthèse_bouclage!AA$24-1)</f>
        <v>0.36705770126497228</v>
      </c>
    </row>
    <row r="70" spans="1:27" customFormat="1">
      <c r="B70" s="199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</row>
    <row r="71" spans="1:27" customFormat="1">
      <c r="A71" t="s">
        <v>371</v>
      </c>
      <c r="B71" s="199"/>
      <c r="C71" s="63">
        <f>100*([4]Fipu_cons_recettes_bouc_fadeout!D$24/[4]Fipu_cons_recettes_bouc_fadeout!C$24-1)</f>
        <v>0.69999999999998952</v>
      </c>
      <c r="D71" s="63">
        <f>100*([4]Fipu_cons_recettes_bouc_fadeout!E$24/[4]Fipu_cons_recettes_bouc_fadeout!D$24-1)</f>
        <v>1.0471080235343599</v>
      </c>
      <c r="E71" s="63">
        <f>100*([4]Fipu_cons_recettes_bouc_fadeout!F$24/[4]Fipu_cons_recettes_bouc_fadeout!E$24-1)</f>
        <v>1.1014165703852496</v>
      </c>
      <c r="F71" s="63">
        <f>100*([4]Fipu_cons_recettes_bouc_fadeout!G$24/[4]Fipu_cons_recettes_bouc_fadeout!F$24-1)</f>
        <v>0.94562500296313523</v>
      </c>
      <c r="G71" s="63">
        <f>100*([4]Fipu_cons_recettes_bouc_fadeout!H$24/[4]Fipu_cons_recettes_bouc_fadeout!G$24-1)</f>
        <v>0.96594143722164016</v>
      </c>
      <c r="H71" s="63">
        <f>100*([4]Fipu_cons_recettes_bouc_fadeout!I$24/[4]Fipu_cons_recettes_bouc_fadeout!H$24-1)</f>
        <v>0.8309997738185082</v>
      </c>
      <c r="I71" s="63">
        <f>100*([4]Fipu_cons_recettes_bouc_fadeout!J$24/[4]Fipu_cons_recettes_bouc_fadeout!I$24-1)</f>
        <v>0.95812342376415671</v>
      </c>
      <c r="J71" s="63">
        <f>100*([4]Fipu_cons_recettes_bouc_fadeout!K$24/[4]Fipu_cons_recettes_bouc_fadeout!J$24-1)</f>
        <v>1.1265978927564868</v>
      </c>
      <c r="K71" s="63">
        <f>100*([4]Fipu_cons_recettes_bouc_fadeout!L$24/[4]Fipu_cons_recettes_bouc_fadeout!K$24-1)</f>
        <v>1.0843733802800237</v>
      </c>
      <c r="L71" s="63">
        <f>100*([4]Fipu_cons_recettes_bouc_fadeout!M$24/[4]Fipu_cons_recettes_bouc_fadeout!L$24-1)</f>
        <v>1.2315384382385997</v>
      </c>
      <c r="M71" s="63">
        <f>100*([4]Fipu_cons_recettes_bouc_fadeout!N$24/[4]Fipu_cons_recettes_bouc_fadeout!M$24-1)</f>
        <v>1.327942287722661</v>
      </c>
      <c r="N71" s="63">
        <f>100*([4]Fipu_cons_recettes_bouc_fadeout!O$24/[4]Fipu_cons_recettes_bouc_fadeout!N$24-1)</f>
        <v>1.2950662433570237</v>
      </c>
      <c r="O71" s="63">
        <f>100*([4]Fipu_cons_recettes_bouc_fadeout!P$24/[4]Fipu_cons_recettes_bouc_fadeout!O$24-1)</f>
        <v>1.2588942160640881</v>
      </c>
      <c r="P71" s="63">
        <f>100*([4]Fipu_cons_recettes_bouc_fadeout!Q$24/[4]Fipu_cons_recettes_bouc_fadeout!P$24-1)</f>
        <v>1.1782015238464894</v>
      </c>
      <c r="Q71" s="63">
        <f>100*([4]Fipu_cons_recettes_bouc_fadeout!R$24/[4]Fipu_cons_recettes_bouc_fadeout!Q$24-1)</f>
        <v>1.0161373969501675</v>
      </c>
      <c r="R71" s="63">
        <f>100*([4]Fipu_cons_recettes_bouc_fadeout!S$24/[4]Fipu_cons_recettes_bouc_fadeout!R$24-1)</f>
        <v>0.77744653271871744</v>
      </c>
      <c r="S71" s="63">
        <f>100*([4]Fipu_cons_recettes_bouc_fadeout!T$24/[4]Fipu_cons_recettes_bouc_fadeout!S$24-1)</f>
        <v>0.71179137169790074</v>
      </c>
      <c r="T71" s="63">
        <f>100*([4]Fipu_cons_recettes_bouc_fadeout!U$24/[4]Fipu_cons_recettes_bouc_fadeout!T$24-1)</f>
        <v>0.60182327754110254</v>
      </c>
      <c r="U71" s="63">
        <f>100*([4]Fipu_cons_recettes_bouc_fadeout!V$24/[4]Fipu_cons_recettes_bouc_fadeout!U$24-1)</f>
        <v>0.56199303533410738</v>
      </c>
      <c r="V71" s="63">
        <f>100*([4]Fipu_cons_recettes_bouc_fadeout!W$24/[4]Fipu_cons_recettes_bouc_fadeout!V$24-1)</f>
        <v>0.51401415555429875</v>
      </c>
      <c r="W71" s="63">
        <f>100*([4]Fipu_cons_recettes_bouc_fadeout!X$24/[4]Fipu_cons_recettes_bouc_fadeout!W$24-1)</f>
        <v>0.4381297754936897</v>
      </c>
      <c r="X71" s="63">
        <f>100*([4]Fipu_cons_recettes_bouc_fadeout!Y$24/[4]Fipu_cons_recettes_bouc_fadeout!X$24-1)</f>
        <v>0.44732946271910379</v>
      </c>
      <c r="Y71" s="63">
        <f>100*([4]Fipu_cons_recettes_bouc_fadeout!Z$24/[4]Fipu_cons_recettes_bouc_fadeout!Y$24-1)</f>
        <v>0.42361925067018191</v>
      </c>
      <c r="Z71" s="63">
        <f>100*([4]Fipu_cons_recettes_bouc_fadeout!AA$24/[4]Fipu_cons_recettes_bouc_fadeout!Z$24-1)</f>
        <v>0.43026096636391564</v>
      </c>
      <c r="AA71" s="63">
        <f>100*([4]Fipu_cons_recettes_bouc_fadeout!AB$24/[4]Fipu_cons_recettes_bouc_fadeout!AA$24-1)</f>
        <v>0.36705770126497228</v>
      </c>
    </row>
    <row r="72" spans="1:27" customFormat="1">
      <c r="A72" t="s">
        <v>370</v>
      </c>
      <c r="B72" s="199"/>
      <c r="C72" s="63">
        <f>100*([4]Fipu_cons_dépenses_bouc_fadeout!D$24/[4]Fipu_cons_dépenses_bouc_fadeout!C$24-1)</f>
        <v>0.69999999999998952</v>
      </c>
      <c r="D72" s="63">
        <f>100*([4]Fipu_cons_dépenses_bouc_fadeout!E$24/[4]Fipu_cons_dépenses_bouc_fadeout!D$24-1)</f>
        <v>0.85730712270606357</v>
      </c>
      <c r="E72" s="63">
        <f>100*([4]Fipu_cons_dépenses_bouc_fadeout!F$24/[4]Fipu_cons_dépenses_bouc_fadeout!E$24-1)</f>
        <v>0.92469548476401542</v>
      </c>
      <c r="F72" s="63">
        <f>100*([4]Fipu_cons_dépenses_bouc_fadeout!G$24/[4]Fipu_cons_dépenses_bouc_fadeout!F$24-1)</f>
        <v>0.77270692938722352</v>
      </c>
      <c r="G72" s="63">
        <f>100*([4]Fipu_cons_dépenses_bouc_fadeout!H$24/[4]Fipu_cons_dépenses_bouc_fadeout!G$24-1)</f>
        <v>0.79841444622537061</v>
      </c>
      <c r="H72" s="63">
        <f>100*([4]Fipu_cons_dépenses_bouc_fadeout!I$24/[4]Fipu_cons_dépenses_bouc_fadeout!H$24-1)</f>
        <v>0.67180615260127308</v>
      </c>
      <c r="I72" s="63">
        <f>100*([4]Fipu_cons_dépenses_bouc_fadeout!J$24/[4]Fipu_cons_dépenses_bouc_fadeout!I$24-1)</f>
        <v>1.0257512699630045</v>
      </c>
      <c r="J72" s="63">
        <f>100*([4]Fipu_cons_dépenses_bouc_fadeout!K$24/[4]Fipu_cons_dépenses_bouc_fadeout!J$24-1)</f>
        <v>1.2124989864215729</v>
      </c>
      <c r="K72" s="63">
        <f>100*([4]Fipu_cons_dépenses_bouc_fadeout!L$24/[4]Fipu_cons_dépenses_bouc_fadeout!K$24-1)</f>
        <v>1.1969711770143387</v>
      </c>
      <c r="L72" s="63">
        <f>100*([4]Fipu_cons_dépenses_bouc_fadeout!M$24/[4]Fipu_cons_dépenses_bouc_fadeout!L$24-1)</f>
        <v>1.3681749889417505</v>
      </c>
      <c r="M72" s="63">
        <f>100*([4]Fipu_cons_dépenses_bouc_fadeout!N$24/[4]Fipu_cons_dépenses_bouc_fadeout!M$24-1)</f>
        <v>1.4851395192824191</v>
      </c>
      <c r="N72" s="63">
        <f>100*([4]Fipu_cons_dépenses_bouc_fadeout!O$24/[4]Fipu_cons_dépenses_bouc_fadeout!N$24-1)</f>
        <v>1.4196224260094592</v>
      </c>
      <c r="O72" s="63">
        <f>100*([4]Fipu_cons_dépenses_bouc_fadeout!P$24/[4]Fipu_cons_dépenses_bouc_fadeout!O$24-1)</f>
        <v>1.3516064191215538</v>
      </c>
      <c r="P72" s="63">
        <f>100*([4]Fipu_cons_dépenses_bouc_fadeout!Q$24/[4]Fipu_cons_dépenses_bouc_fadeout!P$24-1)</f>
        <v>1.2396412079761721</v>
      </c>
      <c r="Q72" s="63">
        <f>100*([4]Fipu_cons_dépenses_bouc_fadeout!R$24/[4]Fipu_cons_dépenses_bouc_fadeout!Q$24-1)</f>
        <v>1.0467111844548072</v>
      </c>
      <c r="R72" s="63">
        <f>100*([4]Fipu_cons_dépenses_bouc_fadeout!S$24/[4]Fipu_cons_dépenses_bouc_fadeout!R$24-1)</f>
        <v>0.77744653271871744</v>
      </c>
      <c r="S72" s="63">
        <f>100*([4]Fipu_cons_dépenses_bouc_fadeout!T$24/[4]Fipu_cons_dépenses_bouc_fadeout!S$24-1)</f>
        <v>0.71179137169790074</v>
      </c>
      <c r="T72" s="63">
        <f>100*([4]Fipu_cons_dépenses_bouc_fadeout!U$24/[4]Fipu_cons_dépenses_bouc_fadeout!T$24-1)</f>
        <v>0.60182327754110254</v>
      </c>
      <c r="U72" s="63">
        <f>100*([4]Fipu_cons_dépenses_bouc_fadeout!V$24/[4]Fipu_cons_dépenses_bouc_fadeout!U$24-1)</f>
        <v>0.56199303533410738</v>
      </c>
      <c r="V72" s="63">
        <f>100*([4]Fipu_cons_dépenses_bouc_fadeout!W$24/[4]Fipu_cons_dépenses_bouc_fadeout!V$24-1)</f>
        <v>0.51401415555429875</v>
      </c>
      <c r="W72" s="63">
        <f>100*([4]Fipu_cons_dépenses_bouc_fadeout!X$24/[4]Fipu_cons_dépenses_bouc_fadeout!W$24-1)</f>
        <v>0.4381297754936897</v>
      </c>
      <c r="X72" s="63">
        <f>100*([4]Fipu_cons_dépenses_bouc_fadeout!Y$24/[4]Fipu_cons_dépenses_bouc_fadeout!X$24-1)</f>
        <v>0.44732946271910379</v>
      </c>
      <c r="Y72" s="63">
        <f>100*([4]Fipu_cons_dépenses_bouc_fadeout!Z$24/[4]Fipu_cons_dépenses_bouc_fadeout!Y$24-1)</f>
        <v>0.42361925067018191</v>
      </c>
      <c r="Z72" s="63">
        <f>100*([4]Fipu_cons_dépenses_bouc_fadeout!AA$24/[4]Fipu_cons_dépenses_bouc_fadeout!Z$24-1)</f>
        <v>0.43026096636391564</v>
      </c>
      <c r="AA72" s="63">
        <f>100*([4]Fipu_cons_dépenses_bouc_fadeout!AB$24/[4]Fipu_cons_dépenses_bouc_fadeout!AA$24-1)</f>
        <v>0.36705770126497228</v>
      </c>
    </row>
    <row r="73" spans="1:27" customFormat="1">
      <c r="A73" t="s">
        <v>463</v>
      </c>
      <c r="B73" s="199"/>
      <c r="C73" s="63">
        <f>100*([4]Fipu_Synthèse_cons_prod!D$24/[4]Fipu_Synthèse_cons_prod!C$24-1)</f>
        <v>0.69999999999998952</v>
      </c>
      <c r="D73" s="63">
        <f>100*([4]Fipu_Synthèse_cons_prod!E$24/[4]Fipu_Synthèse_cons_prod!D$24-1)</f>
        <v>3.0769134060709025</v>
      </c>
      <c r="E73" s="63">
        <f>100*([4]Fipu_Synthèse_cons_prod!F$24/[4]Fipu_Synthèse_cons_prod!E$24-1)</f>
        <v>3.1915705209223377</v>
      </c>
      <c r="F73" s="63">
        <f>100*([4]Fipu_Synthèse_cons_prod!G$24/[4]Fipu_Synthèse_cons_prod!F$24-1)</f>
        <v>3.0905158671537647</v>
      </c>
      <c r="G73" s="63">
        <f>100*([4]Fipu_Synthèse_cons_prod!H$24/[4]Fipu_Synthèse_cons_prod!G$24-1)</f>
        <v>3.1659216235811138</v>
      </c>
      <c r="H73" s="63">
        <f>100*([4]Fipu_Synthèse_cons_prod!I$24/[4]Fipu_Synthèse_cons_prod!H$24-1)</f>
        <v>3.1044211357614149</v>
      </c>
      <c r="I73" s="63">
        <f>100*([4]Fipu_Synthèse_cons_prod!J$24/[4]Fipu_Synthèse_cons_prod!I$24-1)</f>
        <v>3.0488475173564566</v>
      </c>
      <c r="J73" s="63">
        <f>100*([4]Fipu_Synthèse_cons_prod!K$24/[4]Fipu_Synthèse_cons_prod!J$24-1)</f>
        <v>3.0667883767438564</v>
      </c>
      <c r="K73" s="63">
        <f>100*([4]Fipu_Synthèse_cons_prod!L$24/[4]Fipu_Synthèse_cons_prod!K$24-1)</f>
        <v>2.9209305391258322</v>
      </c>
      <c r="L73" s="63">
        <f>100*([4]Fipu_Synthèse_cons_prod!M$24/[4]Fipu_Synthèse_cons_prod!L$24-1)</f>
        <v>2.9857147270982765</v>
      </c>
      <c r="M73" s="63">
        <f>100*([4]Fipu_Synthèse_cons_prod!N$24/[4]Fipu_Synthèse_cons_prod!M$24-1)</f>
        <v>2.9876949292461541</v>
      </c>
      <c r="N73" s="63">
        <f>100*([4]Fipu_Synthèse_cons_prod!O$24/[4]Fipu_Synthèse_cons_prod!N$24-1)</f>
        <v>3.0053409023265587</v>
      </c>
      <c r="O73" s="63">
        <f>100*([4]Fipu_Synthèse_cons_prod!P$24/[4]Fipu_Synthèse_cons_prod!O$24-1)</f>
        <v>3.0484423679369543</v>
      </c>
      <c r="P73" s="63">
        <f>100*([4]Fipu_Synthèse_cons_prod!Q$24/[4]Fipu_Synthèse_cons_prod!P$24-1)</f>
        <v>3.0256130421203231</v>
      </c>
      <c r="Q73" s="63">
        <f>100*([4]Fipu_Synthèse_cons_prod!R$24/[4]Fipu_Synthèse_cons_prod!Q$24-1)</f>
        <v>2.9337412575363597</v>
      </c>
      <c r="R73" s="63">
        <f>100*([4]Fipu_Synthèse_cons_prod!S$24/[4]Fipu_Synthèse_cons_prod!R$24-1)</f>
        <v>2.8042986842068407</v>
      </c>
      <c r="S73" s="63">
        <f>100*([4]Fipu_Synthèse_cons_prod!T$24/[4]Fipu_Synthèse_cons_prod!S$24-1)</f>
        <v>2.7499626159764645</v>
      </c>
      <c r="T73" s="63">
        <f>100*([4]Fipu_Synthèse_cons_prod!U$24/[4]Fipu_Synthèse_cons_prod!T$24-1)</f>
        <v>2.6223561030796816</v>
      </c>
      <c r="U73" s="63">
        <f>100*([4]Fipu_Synthèse_cons_prod!V$24/[4]Fipu_Synthèse_cons_prod!U$24-1)</f>
        <v>2.5942535699025715</v>
      </c>
      <c r="V73" s="63">
        <f>100*([4]Fipu_Synthèse_cons_prod!W$24/[4]Fipu_Synthèse_cons_prod!V$24-1)</f>
        <v>2.549948709153349</v>
      </c>
      <c r="W73" s="63">
        <f>100*([4]Fipu_Synthèse_cons_prod!X$24/[4]Fipu_Synthèse_cons_prod!W$24-1)</f>
        <v>2.4616061022117108</v>
      </c>
      <c r="X73" s="63">
        <f>100*([4]Fipu_Synthèse_cons_prod!Y$24/[4]Fipu_Synthèse_cons_prod!X$24-1)</f>
        <v>2.4188289664300866</v>
      </c>
      <c r="Y73" s="63">
        <f>100*([4]Fipu_Synthèse_cons_prod!Z$24/[4]Fipu_Synthèse_cons_prod!Y$24-1)</f>
        <v>2.3882423497844085</v>
      </c>
      <c r="Z73" s="63">
        <f>100*([4]Fipu_Synthèse_cons_prod!AA$24/[4]Fipu_Synthèse_cons_prod!Z$24-1)</f>
        <v>2.3965352096408266</v>
      </c>
      <c r="AA73" s="63">
        <f>100*([4]Fipu_Synthèse_cons_prod!AB$24/[4]Fipu_Synthèse_cons_prod!AA$24-1)</f>
        <v>2.3246164319573825</v>
      </c>
    </row>
    <row r="74" spans="1:27" customFormat="1">
      <c r="A74" t="s">
        <v>379</v>
      </c>
      <c r="B74" s="199"/>
      <c r="C74" s="63">
        <f>100*([4]Fipu_Synthèse_cons_tc!D$24/[4]Fipu_Synthèse_cons_tc!C$24-1)</f>
        <v>0.69999999999998952</v>
      </c>
      <c r="D74" s="63">
        <f>100*([4]Fipu_Synthèse_cons_tc!E$24/[4]Fipu_Synthèse_cons_tc!D$24-1)</f>
        <v>1.2263944945263505</v>
      </c>
      <c r="E74" s="63">
        <f>100*([4]Fipu_Synthèse_cons_tc!F$24/[4]Fipu_Synthèse_cons_tc!E$24-1)</f>
        <v>1.4114648320785683</v>
      </c>
      <c r="F74" s="63">
        <f>100*([4]Fipu_Synthèse_cons_tc!G$24/[4]Fipu_Synthèse_cons_tc!F$24-1)</f>
        <v>1.3265846457823693</v>
      </c>
      <c r="G74" s="63">
        <f>100*([4]Fipu_Synthèse_cons_tc!H$24/[4]Fipu_Synthèse_cons_tc!G$24-1)</f>
        <v>2.7040665981103773</v>
      </c>
      <c r="H74" s="63">
        <f>100*([4]Fipu_Synthèse_cons_tc!I$24/[4]Fipu_Synthèse_cons_tc!H$24-1)</f>
        <v>2.5037608362811437</v>
      </c>
      <c r="I74" s="63">
        <f>100*([4]Fipu_Synthèse_cons_tc!J$24/[4]Fipu_Synthèse_cons_tc!I$24-1)</f>
        <v>2.3427502214856455</v>
      </c>
      <c r="J74" s="63">
        <f>100*([4]Fipu_Synthèse_cons_tc!K$24/[4]Fipu_Synthèse_cons_tc!J$24-1)</f>
        <v>2.2152934056129947</v>
      </c>
      <c r="K74" s="63">
        <f>100*([4]Fipu_Synthèse_cons_tc!L$24/[4]Fipu_Synthèse_cons_tc!K$24-1)</f>
        <v>2.0972793293080771</v>
      </c>
      <c r="L74" s="63">
        <f>100*([4]Fipu_Synthèse_cons_tc!M$24/[4]Fipu_Synthèse_cons_tc!L$24-1)</f>
        <v>2.2041059757606396</v>
      </c>
      <c r="M74" s="63">
        <f>100*([4]Fipu_Synthèse_cons_tc!N$24/[4]Fipu_Synthèse_cons_tc!M$24-1)</f>
        <v>2.29412769408881</v>
      </c>
      <c r="N74" s="63">
        <f>100*([4]Fipu_Synthèse_cons_tc!O$24/[4]Fipu_Synthèse_cons_tc!N$24-1)</f>
        <v>2.4260583991441154</v>
      </c>
      <c r="O74" s="63">
        <f>100*([4]Fipu_Synthèse_cons_tc!P$24/[4]Fipu_Synthèse_cons_tc!O$24-1)</f>
        <v>2.4965352899053883</v>
      </c>
      <c r="P74" s="63">
        <f>100*([4]Fipu_Synthèse_cons_tc!Q$24/[4]Fipu_Synthèse_cons_tc!P$24-1)</f>
        <v>2.5958786124333999</v>
      </c>
      <c r="Q74" s="63">
        <f>100*([4]Fipu_Synthèse_cons_tc!R$24/[4]Fipu_Synthèse_cons_tc!Q$24-1)</f>
        <v>2.5854509665405256</v>
      </c>
      <c r="R74" s="63">
        <f>100*([4]Fipu_Synthèse_cons_tc!S$24/[4]Fipu_Synthèse_cons_tc!R$24-1)</f>
        <v>0.9400008259580428</v>
      </c>
      <c r="S74" s="63">
        <f>100*([4]Fipu_Synthèse_cons_tc!T$24/[4]Fipu_Synthèse_cons_tc!S$24-1)</f>
        <v>1.0033286075587178</v>
      </c>
      <c r="T74" s="63">
        <f>100*([4]Fipu_Synthèse_cons_tc!U$24/[4]Fipu_Synthèse_cons_tc!T$24-1)</f>
        <v>0.95526280178881429</v>
      </c>
      <c r="U74" s="63">
        <f>100*([4]Fipu_Synthèse_cons_tc!V$24/[4]Fipu_Synthèse_cons_tc!U$24-1)</f>
        <v>0.94645154283317101</v>
      </c>
      <c r="V74" s="63">
        <f>100*([4]Fipu_Synthèse_cons_tc!W$24/[4]Fipu_Synthèse_cons_tc!V$24-1)</f>
        <v>0.90537911900852031</v>
      </c>
      <c r="W74" s="63">
        <f>100*([4]Fipu_Synthèse_cons_tc!X$24/[4]Fipu_Synthèse_cons_tc!W$24-1)</f>
        <v>0.80509871456577731</v>
      </c>
      <c r="X74" s="63">
        <f>100*([4]Fipu_Synthèse_cons_tc!Y$24/[4]Fipu_Synthèse_cons_tc!X$24-1)</f>
        <v>0.71519075131760701</v>
      </c>
      <c r="Y74" s="63">
        <f>100*([4]Fipu_Synthèse_cons_tc!Z$24/[4]Fipu_Synthèse_cons_tc!Y$24-1)</f>
        <v>0.61340808113019563</v>
      </c>
      <c r="Z74" s="63">
        <f>100*([4]Fipu_Synthèse_cons_tc!AA$24/[4]Fipu_Synthèse_cons_tc!Z$24-1)</f>
        <v>0.54987755662156967</v>
      </c>
      <c r="AA74" s="63">
        <f>100*([4]Fipu_Synthèse_cons_tc!AB$24/[4]Fipu_Synthèse_cons_tc!AA$24-1)</f>
        <v>0.41419147474739404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47</vt:i4>
      </vt:variant>
      <vt:variant>
        <vt:lpstr>Graphiques</vt:lpstr>
      </vt:variant>
      <vt:variant>
        <vt:i4>30</vt:i4>
      </vt:variant>
    </vt:vector>
  </HeadingPairs>
  <TitlesOfParts>
    <vt:vector size="77" baseType="lpstr">
      <vt:lpstr>G1</vt:lpstr>
      <vt:lpstr>G2a</vt:lpstr>
      <vt:lpstr>G2b</vt:lpstr>
      <vt:lpstr>G3a</vt:lpstr>
      <vt:lpstr>G3b</vt:lpstr>
      <vt:lpstr>G4a</vt:lpstr>
      <vt:lpstr>G4b</vt:lpstr>
      <vt:lpstr>G4c</vt:lpstr>
      <vt:lpstr>G5a</vt:lpstr>
      <vt:lpstr>G5c</vt:lpstr>
      <vt:lpstr>G5d</vt:lpstr>
      <vt:lpstr>G5e</vt:lpstr>
      <vt:lpstr>G5f</vt:lpstr>
      <vt:lpstr>G6 dat</vt:lpstr>
      <vt:lpstr>G7</vt:lpstr>
      <vt:lpstr>G8</vt:lpstr>
      <vt:lpstr>G9a</vt:lpstr>
      <vt:lpstr>G9b</vt:lpstr>
      <vt:lpstr>G10ab</vt:lpstr>
      <vt:lpstr>G10c</vt:lpstr>
      <vt:lpstr>G11a</vt:lpstr>
      <vt:lpstr>G11b</vt:lpstr>
      <vt:lpstr>G12a</vt:lpstr>
      <vt:lpstr>G12b</vt:lpstr>
      <vt:lpstr>G13</vt:lpstr>
      <vt:lpstr>G14a</vt:lpstr>
      <vt:lpstr>G14b</vt:lpstr>
      <vt:lpstr>G15a</vt:lpstr>
      <vt:lpstr>G15b</vt:lpstr>
      <vt:lpstr>G16</vt:lpstr>
      <vt:lpstr>G17</vt:lpstr>
      <vt:lpstr>G18</vt:lpstr>
      <vt:lpstr>G19a</vt:lpstr>
      <vt:lpstr>G19b</vt:lpstr>
      <vt:lpstr>G20a</vt:lpstr>
      <vt:lpstr>G20b</vt:lpstr>
      <vt:lpstr>G20c</vt:lpstr>
      <vt:lpstr>G21a</vt:lpstr>
      <vt:lpstr>G21b</vt:lpstr>
      <vt:lpstr>G22</vt:lpstr>
      <vt:lpstr>G23 dat</vt:lpstr>
      <vt:lpstr>G24</vt:lpstr>
      <vt:lpstr>G25 dat</vt:lpstr>
      <vt:lpstr>G26 G27 dat</vt:lpstr>
      <vt:lpstr>G28 dat</vt:lpstr>
      <vt:lpstr>G29 dat</vt:lpstr>
      <vt:lpstr>G30 G31 G32 G33 dat</vt:lpstr>
      <vt:lpstr>G6a</vt:lpstr>
      <vt:lpstr>G6b</vt:lpstr>
      <vt:lpstr>G6c</vt:lpstr>
      <vt:lpstr>G6d</vt:lpstr>
      <vt:lpstr>G6e</vt:lpstr>
      <vt:lpstr>G23</vt:lpstr>
      <vt:lpstr>G25A</vt:lpstr>
      <vt:lpstr>G25B</vt:lpstr>
      <vt:lpstr>G26A</vt:lpstr>
      <vt:lpstr>G26B</vt:lpstr>
      <vt:lpstr>G26C</vt:lpstr>
      <vt:lpstr>G26D</vt:lpstr>
      <vt:lpstr>G27A</vt:lpstr>
      <vt:lpstr>G27B</vt:lpstr>
      <vt:lpstr>G28</vt:lpstr>
      <vt:lpstr>G29A</vt:lpstr>
      <vt:lpstr>G29B</vt:lpstr>
      <vt:lpstr>G30A</vt:lpstr>
      <vt:lpstr>G30B</vt:lpstr>
      <vt:lpstr>G30C</vt:lpstr>
      <vt:lpstr>G30D</vt:lpstr>
      <vt:lpstr>G31A</vt:lpstr>
      <vt:lpstr>G31B</vt:lpstr>
      <vt:lpstr>G32A</vt:lpstr>
      <vt:lpstr>G32B</vt:lpstr>
      <vt:lpstr>G32C</vt:lpstr>
      <vt:lpstr>G33A</vt:lpstr>
      <vt:lpstr>G33B</vt:lpstr>
      <vt:lpstr>G33C</vt:lpstr>
      <vt:lpstr>G33D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Jerome</dc:creator>
  <cp:lastModifiedBy>DE-BROCA Olivier</cp:lastModifiedBy>
  <dcterms:created xsi:type="dcterms:W3CDTF">2026-09-25T13:23:11Z</dcterms:created>
  <dcterms:modified xsi:type="dcterms:W3CDTF">2026-10-06T11:59:47Z</dcterms:modified>
</cp:coreProperties>
</file>